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18" windowWidth="20605" windowHeight="11638" activeTab="3"/>
  </bookViews>
  <sheets>
    <sheet name="ресурсное обеспечение" sheetId="1" r:id="rId1"/>
    <sheet name="под. культура" sheetId="2" r:id="rId2"/>
    <sheet name="правовая культура" sheetId="3" r:id="rId3"/>
    <sheet name="физкультура и спорт" sheetId="4" r:id="rId4"/>
  </sheets>
  <definedNames/>
  <calcPr fullCalcOnLoad="1"/>
</workbook>
</file>

<file path=xl/sharedStrings.xml><?xml version="1.0" encoding="utf-8"?>
<sst xmlns="http://schemas.openxmlformats.org/spreadsheetml/2006/main" count="305" uniqueCount="209">
  <si>
    <t>№ п/п</t>
  </si>
  <si>
    <t>Наименование мероприятия</t>
  </si>
  <si>
    <t>Срок исполнения</t>
  </si>
  <si>
    <t xml:space="preserve">Объем финанси-рования </t>
  </si>
  <si>
    <t>(тыс. руб.)</t>
  </si>
  <si>
    <t>В том числе:</t>
  </si>
  <si>
    <t>Исполнители, ответственные за реализацию мероприятий</t>
  </si>
  <si>
    <t>Ожидаемые результаты от реализации  мероприятий</t>
  </si>
  <si>
    <t>Суб-вен-ции</t>
  </si>
  <si>
    <t>Собственные доходы</t>
  </si>
  <si>
    <t>Вне-бюджетные средства</t>
  </si>
  <si>
    <t>Субсидии, иные  межбюджетные трансферты</t>
  </si>
  <si>
    <t xml:space="preserve">Другие собственные доходы </t>
  </si>
  <si>
    <t>1.</t>
  </si>
  <si>
    <t>Муниципальная Программа «Культура и спорт ЗАТО г.Радужный Владимирской области на 2014-2016 годы»</t>
  </si>
  <si>
    <t>2014 год</t>
  </si>
  <si>
    <t>МКУ «Комитет по культуре и спорту» ЗАТО г.Радужный Владимирской области</t>
  </si>
  <si>
    <t>Сохранение культурного потенциала, обеспечение преемственности местных традиций и многообразия художественной жизни. Создание благоприятных условий для развития физической культуры и спорта</t>
  </si>
  <si>
    <t>2015 год</t>
  </si>
  <si>
    <t>2016 год</t>
  </si>
  <si>
    <t>ИТОГО по Программе</t>
  </si>
  <si>
    <t>2014-2016 годы</t>
  </si>
  <si>
    <t>1.1.</t>
  </si>
  <si>
    <t>Муниципальная подпрограмма «Культура ЗАТО г.Радужный Владимирской области на 2014-2016 годы»</t>
  </si>
  <si>
    <t xml:space="preserve">Сохранение культурного потенциала, обеспечение преемственности местных традиций и многообразия художественной жизни           </t>
  </si>
  <si>
    <t>Итого по Подпрограмме</t>
  </si>
  <si>
    <t>1.2.</t>
  </si>
  <si>
    <t>Муниципальная подпрограмма «Развитие физической культура и спортав ЗАТО г.Радужный на 2014-2016 годы»</t>
  </si>
  <si>
    <t>Создание благоприятных условий для развития физической культуры и спорта</t>
  </si>
  <si>
    <t>Итого по подпрограмме</t>
  </si>
  <si>
    <t>1.3.</t>
  </si>
  <si>
    <t>Муниципальная подпрограмма «Повышение правовой культуры населения ЗАТО г. Радужный Владимирской области на 2014 - 2016 гг.»</t>
  </si>
  <si>
    <t>Повышение правовой культуры населения ЗАТО г.Радужный Владимирской области</t>
  </si>
  <si>
    <t>3. Ресурсное обеспечение муниципальной программы</t>
  </si>
  <si>
    <t>Перечень мероприятий муниципальной подпрограммы</t>
  </si>
  <si>
    <t>№        п/п</t>
  </si>
  <si>
    <t>Наименование мероприятий</t>
  </si>
  <si>
    <t>Объем финансирования (тыс.руб.)</t>
  </si>
  <si>
    <t>В том числе</t>
  </si>
  <si>
    <t>Исполнители ответственные за реализацию подпрограммы</t>
  </si>
  <si>
    <t>Ожидаемые количественные или качественные показатели</t>
  </si>
  <si>
    <t>Субвенции</t>
  </si>
  <si>
    <t>Внебюджетные средства</t>
  </si>
  <si>
    <t>Субсидии, иные межбюджетные трансферты</t>
  </si>
  <si>
    <t>Другие собственные доходы</t>
  </si>
  <si>
    <t>Комплектование книжного фонда</t>
  </si>
  <si>
    <t>МБУК «Общедоступная библиотека ЗАТО г.Радужный»</t>
  </si>
  <si>
    <t>Улучшение библиотечного обслуживания</t>
  </si>
  <si>
    <t>Внедрение информационных технологий в процесс библиотечного обслуживания:</t>
  </si>
  <si>
    <t>МКУ «Комитет по культуре и спорту», МБУК «Общедоступная библиотека ЗАТО г.Радужный</t>
  </si>
  <si>
    <t>-обеспечение широкого доступа населения к информационно-справочным системам;</t>
  </si>
  <si>
    <t>2015</t>
  </si>
  <si>
    <t>- создание электронного каталога библиотечных фондов</t>
  </si>
  <si>
    <t xml:space="preserve">  модернизация компьютерной базы МБУК "Общедоступная библиотека"</t>
  </si>
  <si>
    <t>Организация и проведение городских творческих конкурсов и выставок детского творчества</t>
  </si>
  <si>
    <t>МКУ "Комитет по культуре и спорту"</t>
  </si>
  <si>
    <t>Выявление одаренных детей, привлечение их к занятиям творчеством, профилактика безнадзорности и правонарушений в подростковой среде</t>
  </si>
  <si>
    <t>МКУ «Комитет по культуре и спорту»</t>
  </si>
  <si>
    <t>Повышение уровня исполнительского мастерства</t>
  </si>
  <si>
    <t>Организация и проведение традиционных городских мероприятий</t>
  </si>
  <si>
    <t>Организация досуга населения, профилактика правонарушений</t>
  </si>
  <si>
    <t>Патриотическое воспитание, организация досуга населения</t>
  </si>
  <si>
    <t xml:space="preserve"> </t>
  </si>
  <si>
    <t>Поддержка творческих коллективов и любительских объединений (организация творческих юбилеев, чествование участников художественной самодеятельности и др.)</t>
  </si>
  <si>
    <t>Привлечение населения к творческой самореализации, организация досуга</t>
  </si>
  <si>
    <t>Развитие фестивальной деятельности, проведение и участие в творческих конкурсах, выставках, культурных обменах</t>
  </si>
  <si>
    <t xml:space="preserve">Выявление талантливых горожан, повышение исполнительского мастерства </t>
  </si>
  <si>
    <t>Проведение праздничных программ, посвященных профессиональным праздникам</t>
  </si>
  <si>
    <t>Формирование корпоративной культуры в трудовых коллективах</t>
  </si>
  <si>
    <t>Проведение мероприятий по сохранению памяти   радужан, внёсших вклад в развитие города</t>
  </si>
  <si>
    <t>Патриотическое воспитание, сохранение памяти о людях, внесших вклад в развитие города</t>
  </si>
  <si>
    <t>Ремонты учреждений</t>
  </si>
  <si>
    <t>МКУ ГКМХ</t>
  </si>
  <si>
    <t>Формирование здорового образа жизни. Привлечение населения к массовому отдыху на 20-30%, улучшение условий для занятий самодеятельным творчеством и организации досуга населения.</t>
  </si>
  <si>
    <t>Ремонт  зрительного зала МБУК КЦ «Досуг»</t>
  </si>
  <si>
    <t>Техническое обследование здания спортивного комплекса "Кристалл" и физкультурно-оздоровительного комплекса (бассейн)</t>
  </si>
  <si>
    <t>МБУК МСДЦ</t>
  </si>
  <si>
    <t>Проектные работы по доведению до норматива освещения в зале в С\К Кристалл</t>
  </si>
  <si>
    <t>МБОУДОД ДЮСШ</t>
  </si>
  <si>
    <t>Приобретение автобуса</t>
  </si>
  <si>
    <t>МБУК К\Ц Досуг</t>
  </si>
  <si>
    <t>МКУ «Комитет по культуре и спорту» ЗАТО г.Радужный:</t>
  </si>
  <si>
    <t>2014</t>
  </si>
  <si>
    <t>МБОУДОД ДШИ</t>
  </si>
  <si>
    <t>МБУК К/Ц Досуг</t>
  </si>
  <si>
    <t>МБУК ЦДМ</t>
  </si>
  <si>
    <t>МБУК ПКиО</t>
  </si>
  <si>
    <t>МБУК  «Общедоступная библиотека»</t>
  </si>
  <si>
    <t>ВСЕГО ПО ПОДПРОГРАММЕ</t>
  </si>
  <si>
    <t>2014-2016</t>
  </si>
  <si>
    <t>2.1.</t>
  </si>
  <si>
    <t>2.2.</t>
  </si>
  <si>
    <t>Участие юных дарований в областных, региональных и международных конкурсах, выставках, фестивалях</t>
  </si>
  <si>
    <t>3.1.</t>
  </si>
  <si>
    <t>4.1.</t>
  </si>
  <si>
    <t>МБУК ЦДМ, МБУК К\Ц Досуг</t>
  </si>
  <si>
    <t xml:space="preserve">МКУ «Комитет по культуре и спорту»                                       </t>
  </si>
  <si>
    <t>МБУК "ЦДМ"</t>
  </si>
  <si>
    <t>Приложение 2</t>
  </si>
  <si>
    <t>Приложение 1</t>
  </si>
  <si>
    <t>Работники культуры</t>
  </si>
  <si>
    <t>Организация и проведение мероприятий патриотической направленности и социально-значимых мероприятий, участие в фестивалях, смотрах, конкурсах. Организация и проведение экскурсий, транспортные услуги.</t>
  </si>
  <si>
    <t>Замена оконных блоков в МБОУДОД ДШИ ЗАТО г. Радужный Владимирской области</t>
  </si>
  <si>
    <t>Ремонт кровли спортивного зала "Кристалл" МБОУДОД ДЮСШ</t>
  </si>
  <si>
    <t>Ремонт фасада пристройки к спортивному залу городского бассейна МБОУДОД ДЮСШ</t>
  </si>
  <si>
    <t xml:space="preserve">Ремонт потолка в зале греко-римской борьбы, расположенного по адресу кв 9 д 6 корпус 3 ЗАТО г Радужный Владимирской области </t>
  </si>
  <si>
    <t>Ремонт кровли здания (нижняя кровля из наплавляемых материалов, верхняя кровля из ПВХ мембран)над залом грекоримской борьбы, расположенного по адоресу кв 9 д 6 корпус 3 ЗАТО г Радужный Владимирской области</t>
  </si>
  <si>
    <t>4.2.</t>
  </si>
  <si>
    <t>Приобретение основных средств</t>
  </si>
  <si>
    <t>4.3.</t>
  </si>
  <si>
    <t>4.4.</t>
  </si>
  <si>
    <t>Уборка снега механизированным способом в ПКиО</t>
  </si>
  <si>
    <t>I. Организация досуга населения</t>
  </si>
  <si>
    <t>II. Укрепление материальной базы</t>
  </si>
  <si>
    <r>
      <t>III. Выполнение управленческих функций, обеспечение стабильной работы подведомственных учреждений</t>
    </r>
    <r>
      <rPr>
        <sz val="10"/>
        <color indexed="8"/>
        <rFont val="Times New Roman"/>
        <family val="1"/>
      </rPr>
      <t>:</t>
    </r>
  </si>
  <si>
    <t>IY. Выполнение муниципальных заданий:</t>
  </si>
  <si>
    <t>V. Социальная поддержка населения</t>
  </si>
  <si>
    <t>5.1.</t>
  </si>
  <si>
    <t>к подпрограмме</t>
  </si>
  <si>
    <t>Цель, задача: Предоставление мер социальной поддержки по оплате за содержание и ремонт жилья, услуг теплоснабжения (отопления) и электроэнергии работникам культуры</t>
  </si>
  <si>
    <t>1.4.</t>
  </si>
  <si>
    <t>1.5.</t>
  </si>
  <si>
    <t>1.6.</t>
  </si>
  <si>
    <t>1.7.</t>
  </si>
  <si>
    <t>1.8.</t>
  </si>
  <si>
    <t>1.9.</t>
  </si>
  <si>
    <t>1.10.</t>
  </si>
  <si>
    <t>1.11.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</si>
  <si>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</si>
  <si>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</si>
  <si>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</si>
  <si>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</si>
  <si>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</si>
  <si>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</si>
  <si>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</si>
  <si>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</si>
  <si>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</si>
  <si>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4.5.</t>
  </si>
  <si>
    <t>4.6.</t>
  </si>
  <si>
    <t>4.7.</t>
  </si>
  <si>
    <t>Цели и задачи: Обеспечение  единого культурного и информационного  пространства. Сохранение культурного потенциала муниципального образования. Организация библиотечного обслуживания. Поддержка молодых дарований, самодеятельного творчества.</t>
  </si>
  <si>
    <t xml:space="preserve">Цели и задачи: Повышение доступности культурных благ. Создание условий для массового отдыха жителей и организация обустройства мест массового отдыха. </t>
  </si>
  <si>
    <t>Цельи и задачи: Управление сетью учреждений культуры и спорта, осуществление учёта и отчётности учреждений культуры и спорта. Содержание учреждений, выполняющих управленческие функции.</t>
  </si>
  <si>
    <t>Цели и задачи: Организация досуга населения, библиотечного обслуживания. Предоставление дополнительного образования в сфере культуры и спорта.</t>
  </si>
  <si>
    <t>к программе</t>
  </si>
  <si>
    <t>Экспертиза технического состояния крыши МБОУДОД ДЮСШ. Обследование металлоконструкций и подвесных конструкций "Кристалла" и ФОК (бассейна)</t>
  </si>
  <si>
    <t>2.12.</t>
  </si>
  <si>
    <t>МКУ ГКМХ, МБУДО ДШИ</t>
  </si>
  <si>
    <t>Ремонт сцены в МБУК Парк культуры и отдыха</t>
  </si>
  <si>
    <t>Установка вайфай у фонтана. Установка прибора учёта воды в МСДЦ</t>
  </si>
  <si>
    <t>Ремонт кабинета № 103 в МБУДО "Детская школа искусств" на территории ЗАТО г. Радужный Владимирской области</t>
  </si>
  <si>
    <t>2.13.</t>
  </si>
  <si>
    <t>2.14.</t>
  </si>
  <si>
    <t>2.15.</t>
  </si>
  <si>
    <t>Изготовление каркасных щитов и усиление конструкций для размещения социальной рекламы на территории ЗАТО г.Радужный</t>
  </si>
  <si>
    <t>VI. Премирование работников образовательных учреждений к новому учебному году</t>
  </si>
  <si>
    <t>МБУДО ДШИ</t>
  </si>
  <si>
    <t>6.1.</t>
  </si>
  <si>
    <t>Премирование работников дополнительного образования</t>
  </si>
  <si>
    <t>6.2.</t>
  </si>
  <si>
    <t>Приобретение уличной акустической аппаратуры, музыкального оборудования, инвентаря</t>
  </si>
  <si>
    <t>Ремонт кровли в МБУК ЦДМ</t>
  </si>
  <si>
    <t>Приобретение микрофона в МСДЦ</t>
  </si>
  <si>
    <t>2.16.</t>
  </si>
  <si>
    <t>2.17.</t>
  </si>
  <si>
    <t>Ремонт освещения сцены в МБУК К\Ц Досуг</t>
  </si>
  <si>
    <t>2.18.</t>
  </si>
  <si>
    <t>Приложение 4</t>
  </si>
  <si>
    <t xml:space="preserve">Перечень мероприятий муниципальной подпрограммы </t>
  </si>
  <si>
    <t>Объем финансирования (тыс.руб)</t>
  </si>
  <si>
    <t xml:space="preserve">В том числе: </t>
  </si>
  <si>
    <t>Исполнители - ответственные за реализацию мероприятия</t>
  </si>
  <si>
    <t>Ожидаемые результаты (количественные и качественные)</t>
  </si>
  <si>
    <t>I. Организационно-методическое обеспечение</t>
  </si>
  <si>
    <r>
      <t>Цели и задачи::</t>
    </r>
    <r>
      <rPr>
        <sz val="12"/>
        <color indexed="8"/>
        <rFont val="Times New Roman"/>
        <family val="1"/>
      </rPr>
      <t xml:space="preserve"> мониторинг состояния правового просвещения населения, эффективности работы органов местного самоуправления в данном направлении, совершенствование форм и методов работы с гражданами по правовому просвещению</t>
    </r>
  </si>
  <si>
    <t>Организация и проведение городских конкурсов и экскурсионно-туристических поездок обучающихся в целях повышения культурного, образовательного уровня обучающихся в вопросах государственного строительства и правового положения гаждан РФ, воспитания личной гражданской ответственности и правовой грамотности, формирования патриотического отношения (воспитания) к символам государства</t>
  </si>
  <si>
    <t>- управление образования</t>
  </si>
  <si>
    <t>Повышение интереса учащихся к политико-правовой сфере жизни</t>
  </si>
  <si>
    <t>2.</t>
  </si>
  <si>
    <t>Приобретение литературы по правовому просвещению</t>
  </si>
  <si>
    <t>МБУК "Общедоступная библиотека"</t>
  </si>
  <si>
    <t xml:space="preserve">Организация просветительской и образовательной деятельности </t>
  </si>
  <si>
    <t xml:space="preserve">по формированию высокого гражданского </t>
  </si>
  <si>
    <t>и правового сознания молодёжи, позитивного отношения к Ариторииму законодательству</t>
  </si>
  <si>
    <t>ИТОГО:</t>
  </si>
  <si>
    <t>Приложение 3</t>
  </si>
  <si>
    <t>Объем финансирования (тыс. руб.)</t>
  </si>
  <si>
    <t>исполнители, ответственные за реализацию подпрограммы</t>
  </si>
  <si>
    <t>Ожидаемые показатели оценки эффективности (количественные и качественные)</t>
  </si>
  <si>
    <t>Собственные  доходы:</t>
  </si>
  <si>
    <t>Исполнители, соисполнители, ответственные за реализацию мероприятия</t>
  </si>
  <si>
    <t xml:space="preserve">                           1. Массовый  спорт </t>
  </si>
  <si>
    <t>Цель- популяризация физической культуры и спорта  среди учащейся молодежи, работающей категории населения города. Повышение роли физической культуры и спорта как средства и нравственного здоровья населения. Повышение спортивного мастерства занимающихся. Пропаганда физической культуры и спорта.</t>
  </si>
  <si>
    <t>Задача- привлечение учащейся молодежи, широких слоев населения к активным занятиям физической культурой и спортом. Повышение массовости спортивных мероприятий. Повышение качества и эффективности учебно-тренировочных занятий. Поддержка молодых и перспективных спортсменов.</t>
  </si>
  <si>
    <t>организация и проведение круглогодичной спартакиады школьников</t>
  </si>
  <si>
    <t xml:space="preserve">МКУ «Комитет </t>
  </si>
  <si>
    <t>Увеличение количества занимающихся в спортивных секциях, укрепление здоровья учащихся</t>
  </si>
  <si>
    <t xml:space="preserve">Организация  и проведение спартакиады среди предприятий и учреждений города;Сдача норм  комплекса ГТО  среди работающего населения </t>
  </si>
  <si>
    <t>Укрепление здоровья работников предприятий и учреждений города</t>
  </si>
  <si>
    <t xml:space="preserve">Организация и проведение 
 городских спортивно- мас-совых и физкультурно-оздоровительных мероприятий
</t>
  </si>
  <si>
    <t>Улучшение состояния здоровья населения, снижение уровня преступности, наркомании и алкоголизма</t>
  </si>
  <si>
    <t>4.</t>
  </si>
  <si>
    <t>Участие сборных команд города в круглогодичной спартакиаде области, российских чемпионатах и первенствах</t>
  </si>
  <si>
    <t xml:space="preserve">Увеличение количества спортсменов-разрядников; место, занятое  городом в областной спартакиаде </t>
  </si>
  <si>
    <t>5.</t>
  </si>
  <si>
    <t>Награждение лучших спортсменов и организаторов спортивно-массовой работы  по     итогам спортивного года</t>
  </si>
  <si>
    <t>Повышение статуса спортсмена</t>
  </si>
  <si>
    <t>ВСЕГО  ПО ПОДПРОГРАММЕ</t>
  </si>
  <si>
    <t>2014-2016г.г.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</si>
</sst>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"/>
    <numFmt numFmtId="170" formatCode="0.000"/>
    <numFmt numFmtId="171" formatCode="#,##0.00000"/>
    <numFmt numFmtId="172" formatCode="0.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Calibri"/>
      <family val="2"/>
    </font>
    <font>
      <b/>
      <sz val="13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Calibri"/>
      <family val="2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 style="medium">
        <color rgb="FF000000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thin"/>
      <right style="thin"/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>
        <color indexed="63"/>
      </top>
      <bottom style="medium">
        <color rgb="FF00000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>
        <color rgb="FF000000"/>
      </bottom>
    </border>
    <border>
      <left style="medium"/>
      <right style="thin"/>
      <top style="medium">
        <color rgb="FF000000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23"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51" fillId="0" borderId="12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3" fillId="0" borderId="12" xfId="0" applyFont="1" applyBorder="1" applyAlignment="1">
      <alignment vertical="top" wrapText="1"/>
    </xf>
    <xf numFmtId="0" fontId="53" fillId="0" borderId="12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  <xf numFmtId="0" fontId="52" fillId="0" borderId="12" xfId="0" applyFont="1" applyBorder="1" applyAlignment="1">
      <alignment vertical="top" wrapText="1"/>
    </xf>
    <xf numFmtId="0" fontId="54" fillId="0" borderId="0" xfId="0" applyFont="1" applyAlignment="1">
      <alignment/>
    </xf>
    <xf numFmtId="168" fontId="53" fillId="0" borderId="12" xfId="0" applyNumberFormat="1" applyFont="1" applyBorder="1" applyAlignment="1">
      <alignment horizontal="center" vertical="top" wrapText="1"/>
    </xf>
    <xf numFmtId="2" fontId="53" fillId="0" borderId="12" xfId="0" applyNumberFormat="1" applyFont="1" applyBorder="1" applyAlignment="1">
      <alignment horizontal="center" vertical="top" wrapText="1"/>
    </xf>
    <xf numFmtId="0" fontId="55" fillId="0" borderId="14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55" fillId="0" borderId="15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top" wrapText="1"/>
    </xf>
    <xf numFmtId="0" fontId="55" fillId="0" borderId="16" xfId="0" applyFont="1" applyBorder="1" applyAlignment="1">
      <alignment vertical="top" wrapText="1"/>
    </xf>
    <xf numFmtId="0" fontId="55" fillId="0" borderId="13" xfId="0" applyFont="1" applyBorder="1" applyAlignment="1">
      <alignment vertical="top" wrapText="1"/>
    </xf>
    <xf numFmtId="0" fontId="55" fillId="0" borderId="12" xfId="0" applyFont="1" applyBorder="1" applyAlignment="1">
      <alignment vertical="top" wrapText="1"/>
    </xf>
    <xf numFmtId="0" fontId="56" fillId="0" borderId="11" xfId="0" applyFont="1" applyBorder="1" applyAlignment="1">
      <alignment vertical="top" wrapText="1"/>
    </xf>
    <xf numFmtId="0" fontId="56" fillId="0" borderId="12" xfId="0" applyFont="1" applyBorder="1" applyAlignment="1">
      <alignment vertical="top" wrapText="1"/>
    </xf>
    <xf numFmtId="0" fontId="57" fillId="0" borderId="12" xfId="0" applyFont="1" applyBorder="1" applyAlignment="1">
      <alignment vertical="top" wrapText="1"/>
    </xf>
    <xf numFmtId="16" fontId="55" fillId="0" borderId="17" xfId="0" applyNumberFormat="1" applyFont="1" applyBorder="1" applyAlignment="1">
      <alignment vertical="top" wrapText="1"/>
    </xf>
    <xf numFmtId="0" fontId="55" fillId="0" borderId="18" xfId="0" applyFont="1" applyBorder="1" applyAlignment="1">
      <alignment horizontal="center" vertical="top" wrapText="1"/>
    </xf>
    <xf numFmtId="0" fontId="56" fillId="0" borderId="18" xfId="0" applyFont="1" applyBorder="1" applyAlignment="1">
      <alignment vertical="top" wrapText="1"/>
    </xf>
    <xf numFmtId="0" fontId="56" fillId="0" borderId="18" xfId="0" applyFont="1" applyBorder="1" applyAlignment="1">
      <alignment/>
    </xf>
    <xf numFmtId="0" fontId="55" fillId="0" borderId="18" xfId="0" applyFont="1" applyBorder="1" applyAlignment="1">
      <alignment vertical="top" wrapText="1"/>
    </xf>
    <xf numFmtId="0" fontId="55" fillId="0" borderId="18" xfId="0" applyFont="1" applyBorder="1" applyAlignment="1">
      <alignment horizontal="center" vertical="top" wrapText="1"/>
    </xf>
    <xf numFmtId="0" fontId="57" fillId="0" borderId="18" xfId="0" applyFont="1" applyBorder="1" applyAlignment="1">
      <alignment vertical="top" wrapText="1"/>
    </xf>
    <xf numFmtId="0" fontId="55" fillId="0" borderId="18" xfId="0" applyFont="1" applyBorder="1" applyAlignment="1">
      <alignment horizontal="center" wrapText="1"/>
    </xf>
    <xf numFmtId="0" fontId="58" fillId="0" borderId="18" xfId="0" applyFont="1" applyBorder="1" applyAlignment="1">
      <alignment vertical="top" wrapText="1"/>
    </xf>
    <xf numFmtId="0" fontId="58" fillId="0" borderId="18" xfId="0" applyFont="1" applyBorder="1" applyAlignment="1">
      <alignment horizontal="center" vertical="top" wrapText="1"/>
    </xf>
    <xf numFmtId="0" fontId="55" fillId="0" borderId="18" xfId="0" applyFont="1" applyBorder="1" applyAlignment="1">
      <alignment vertical="top" wrapText="1"/>
    </xf>
    <xf numFmtId="0" fontId="55" fillId="0" borderId="18" xfId="0" applyFont="1" applyBorder="1" applyAlignment="1">
      <alignment horizontal="center" vertical="top" wrapText="1"/>
    </xf>
    <xf numFmtId="169" fontId="55" fillId="0" borderId="11" xfId="0" applyNumberFormat="1" applyFont="1" applyBorder="1" applyAlignment="1">
      <alignment horizontal="center" vertical="top" wrapText="1"/>
    </xf>
    <xf numFmtId="169" fontId="55" fillId="0" borderId="18" xfId="0" applyNumberFormat="1" applyFont="1" applyBorder="1" applyAlignment="1">
      <alignment horizontal="center" vertical="top" wrapText="1"/>
    </xf>
    <xf numFmtId="169" fontId="55" fillId="0" borderId="10" xfId="0" applyNumberFormat="1" applyFont="1" applyBorder="1" applyAlignment="1">
      <alignment horizontal="center" vertical="top" wrapText="1"/>
    </xf>
    <xf numFmtId="169" fontId="55" fillId="0" borderId="12" xfId="0" applyNumberFormat="1" applyFont="1" applyBorder="1" applyAlignment="1">
      <alignment horizontal="center" vertical="top" wrapText="1"/>
    </xf>
    <xf numFmtId="169" fontId="0" fillId="0" borderId="0" xfId="0" applyNumberFormat="1" applyAlignment="1">
      <alignment/>
    </xf>
    <xf numFmtId="169" fontId="55" fillId="0" borderId="14" xfId="0" applyNumberFormat="1" applyFont="1" applyBorder="1" applyAlignment="1">
      <alignment horizontal="center" vertical="top" wrapText="1"/>
    </xf>
    <xf numFmtId="2" fontId="55" fillId="0" borderId="18" xfId="0" applyNumberFormat="1" applyFont="1" applyBorder="1" applyAlignment="1">
      <alignment horizontal="center" vertical="top" wrapText="1"/>
    </xf>
    <xf numFmtId="168" fontId="55" fillId="0" borderId="18" xfId="0" applyNumberFormat="1" applyFont="1" applyBorder="1" applyAlignment="1">
      <alignment horizontal="center" vertical="top" wrapText="1"/>
    </xf>
    <xf numFmtId="170" fontId="55" fillId="0" borderId="18" xfId="0" applyNumberFormat="1" applyFont="1" applyBorder="1" applyAlignment="1">
      <alignment horizontal="center" vertical="top" wrapText="1"/>
    </xf>
    <xf numFmtId="0" fontId="56" fillId="0" borderId="18" xfId="0" applyFont="1" applyBorder="1" applyAlignment="1">
      <alignment wrapText="1"/>
    </xf>
    <xf numFmtId="0" fontId="56" fillId="0" borderId="18" xfId="0" applyFont="1" applyBorder="1" applyAlignment="1">
      <alignment vertical="top" wrapText="1"/>
    </xf>
    <xf numFmtId="169" fontId="58" fillId="0" borderId="18" xfId="0" applyNumberFormat="1" applyFont="1" applyBorder="1" applyAlignment="1">
      <alignment horizontal="center" vertical="top" wrapText="1"/>
    </xf>
    <xf numFmtId="168" fontId="59" fillId="0" borderId="18" xfId="0" applyNumberFormat="1" applyFont="1" applyBorder="1" applyAlignment="1">
      <alignment horizontal="center" vertical="top" wrapText="1"/>
    </xf>
    <xf numFmtId="168" fontId="58" fillId="0" borderId="18" xfId="0" applyNumberFormat="1" applyFont="1" applyBorder="1" applyAlignment="1">
      <alignment horizontal="center" vertical="top" wrapText="1"/>
    </xf>
    <xf numFmtId="0" fontId="58" fillId="0" borderId="0" xfId="0" applyFont="1" applyFill="1" applyBorder="1" applyAlignment="1">
      <alignment horizontal="center" vertical="top" wrapText="1"/>
    </xf>
    <xf numFmtId="0" fontId="57" fillId="0" borderId="11" xfId="0" applyFont="1" applyBorder="1" applyAlignment="1">
      <alignment vertical="top" wrapText="1"/>
    </xf>
    <xf numFmtId="0" fontId="55" fillId="0" borderId="18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60" fillId="0" borderId="0" xfId="0" applyFont="1" applyAlignment="1">
      <alignment/>
    </xf>
    <xf numFmtId="169" fontId="60" fillId="0" borderId="0" xfId="0" applyNumberFormat="1" applyFont="1" applyAlignment="1">
      <alignment/>
    </xf>
    <xf numFmtId="0" fontId="60" fillId="0" borderId="0" xfId="0" applyFont="1" applyAlignment="1">
      <alignment/>
    </xf>
    <xf numFmtId="0" fontId="55" fillId="0" borderId="18" xfId="0" applyFont="1" applyBorder="1" applyAlignment="1">
      <alignment horizontal="center" vertical="top" wrapText="1"/>
    </xf>
    <xf numFmtId="171" fontId="52" fillId="0" borderId="12" xfId="0" applyNumberFormat="1" applyFont="1" applyBorder="1" applyAlignment="1">
      <alignment horizontal="center" vertical="top" wrapText="1"/>
    </xf>
    <xf numFmtId="0" fontId="55" fillId="0" borderId="18" xfId="0" applyFont="1" applyBorder="1" applyAlignment="1">
      <alignment vertical="top" wrapText="1"/>
    </xf>
    <xf numFmtId="0" fontId="55" fillId="0" borderId="18" xfId="0" applyFont="1" applyBorder="1" applyAlignment="1">
      <alignment horizontal="center" vertical="top" wrapText="1"/>
    </xf>
    <xf numFmtId="0" fontId="55" fillId="0" borderId="13" xfId="0" applyNumberFormat="1" applyFont="1" applyBorder="1" applyAlignment="1">
      <alignment horizontal="center" vertical="top" wrapText="1"/>
    </xf>
    <xf numFmtId="169" fontId="52" fillId="0" borderId="12" xfId="0" applyNumberFormat="1" applyFont="1" applyBorder="1" applyAlignment="1">
      <alignment horizontal="center" vertical="top" wrapText="1"/>
    </xf>
    <xf numFmtId="0" fontId="55" fillId="0" borderId="19" xfId="0" applyFont="1" applyBorder="1" applyAlignment="1">
      <alignment horizontal="center" vertical="top" wrapText="1"/>
    </xf>
    <xf numFmtId="0" fontId="55" fillId="0" borderId="20" xfId="0" applyFont="1" applyBorder="1" applyAlignment="1">
      <alignment horizontal="center" vertical="top" wrapText="1"/>
    </xf>
    <xf numFmtId="0" fontId="55" fillId="0" borderId="18" xfId="0" applyFont="1" applyBorder="1" applyAlignment="1">
      <alignment vertical="top" wrapText="1"/>
    </xf>
    <xf numFmtId="0" fontId="56" fillId="0" borderId="18" xfId="0" applyFont="1" applyBorder="1" applyAlignment="1">
      <alignment vertical="top" wrapText="1"/>
    </xf>
    <xf numFmtId="0" fontId="55" fillId="0" borderId="18" xfId="0" applyFont="1" applyBorder="1" applyAlignment="1">
      <alignment horizontal="center" vertical="top" wrapText="1"/>
    </xf>
    <xf numFmtId="0" fontId="55" fillId="0" borderId="18" xfId="0" applyFont="1" applyBorder="1" applyAlignment="1">
      <alignment horizontal="left" vertical="top" wrapText="1"/>
    </xf>
    <xf numFmtId="0" fontId="55" fillId="0" borderId="19" xfId="0" applyFont="1" applyBorder="1" applyAlignment="1">
      <alignment horizontal="left" vertical="top" wrapText="1"/>
    </xf>
    <xf numFmtId="0" fontId="55" fillId="0" borderId="11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55" fillId="0" borderId="21" xfId="0" applyFont="1" applyBorder="1" applyAlignment="1">
      <alignment horizontal="center" vertical="top" wrapText="1"/>
    </xf>
    <xf numFmtId="169" fontId="55" fillId="0" borderId="21" xfId="0" applyNumberFormat="1" applyFont="1" applyBorder="1" applyAlignment="1">
      <alignment horizontal="center" vertical="top" wrapText="1"/>
    </xf>
    <xf numFmtId="169" fontId="55" fillId="0" borderId="19" xfId="0" applyNumberFormat="1" applyFont="1" applyBorder="1" applyAlignment="1">
      <alignment horizontal="center" vertical="top" wrapText="1"/>
    </xf>
    <xf numFmtId="169" fontId="55" fillId="0" borderId="20" xfId="0" applyNumberFormat="1" applyFont="1" applyBorder="1" applyAlignment="1">
      <alignment horizontal="center" vertical="top" wrapText="1"/>
    </xf>
    <xf numFmtId="0" fontId="56" fillId="0" borderId="21" xfId="0" applyFont="1" applyBorder="1" applyAlignment="1">
      <alignment vertical="top" wrapText="1"/>
    </xf>
    <xf numFmtId="169" fontId="55" fillId="0" borderId="22" xfId="0" applyNumberFormat="1" applyFont="1" applyBorder="1" applyAlignment="1">
      <alignment horizontal="center" vertical="top" wrapText="1"/>
    </xf>
    <xf numFmtId="0" fontId="56" fillId="0" borderId="23" xfId="0" applyFont="1" applyBorder="1" applyAlignment="1">
      <alignment vertical="top" wrapText="1"/>
    </xf>
    <xf numFmtId="169" fontId="55" fillId="0" borderId="0" xfId="0" applyNumberFormat="1" applyFont="1" applyBorder="1" applyAlignment="1">
      <alignment horizontal="center" vertical="top" wrapText="1"/>
    </xf>
    <xf numFmtId="0" fontId="56" fillId="0" borderId="24" xfId="0" applyFont="1" applyBorder="1" applyAlignment="1">
      <alignment vertical="top" wrapText="1"/>
    </xf>
    <xf numFmtId="0" fontId="55" fillId="0" borderId="25" xfId="0" applyFont="1" applyBorder="1" applyAlignment="1">
      <alignment horizontal="center" vertical="top" wrapText="1"/>
    </xf>
    <xf numFmtId="169" fontId="55" fillId="0" borderId="26" xfId="0" applyNumberFormat="1" applyFont="1" applyBorder="1" applyAlignment="1">
      <alignment horizontal="center" vertical="top" wrapText="1"/>
    </xf>
    <xf numFmtId="0" fontId="56" fillId="0" borderId="0" xfId="0" applyFont="1" applyBorder="1" applyAlignment="1">
      <alignment vertical="top" wrapText="1"/>
    </xf>
    <xf numFmtId="0" fontId="56" fillId="0" borderId="26" xfId="0" applyFont="1" applyBorder="1" applyAlignment="1">
      <alignment vertical="top" wrapText="1"/>
    </xf>
    <xf numFmtId="0" fontId="55" fillId="0" borderId="22" xfId="0" applyFont="1" applyBorder="1" applyAlignment="1">
      <alignment horizontal="left" vertical="top" wrapText="1"/>
    </xf>
    <xf numFmtId="0" fontId="57" fillId="0" borderId="14" xfId="0" applyFont="1" applyBorder="1" applyAlignment="1">
      <alignment wrapText="1"/>
    </xf>
    <xf numFmtId="0" fontId="57" fillId="0" borderId="0" xfId="0" applyFont="1" applyBorder="1" applyAlignment="1">
      <alignment wrapText="1"/>
    </xf>
    <xf numFmtId="0" fontId="55" fillId="0" borderId="0" xfId="0" applyFont="1" applyBorder="1" applyAlignment="1">
      <alignment vertical="top" wrapText="1"/>
    </xf>
    <xf numFmtId="0" fontId="55" fillId="0" borderId="19" xfId="0" applyFont="1" applyBorder="1" applyAlignment="1">
      <alignment horizontal="center" wrapText="1"/>
    </xf>
    <xf numFmtId="169" fontId="55" fillId="0" borderId="25" xfId="0" applyNumberFormat="1" applyFont="1" applyBorder="1" applyAlignment="1">
      <alignment horizontal="center" vertical="top" wrapText="1"/>
    </xf>
    <xf numFmtId="2" fontId="55" fillId="0" borderId="22" xfId="0" applyNumberFormat="1" applyFont="1" applyBorder="1" applyAlignment="1">
      <alignment horizontal="center" vertical="top" wrapText="1"/>
    </xf>
    <xf numFmtId="0" fontId="55" fillId="0" borderId="23" xfId="0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 vertical="top" wrapText="1"/>
    </xf>
    <xf numFmtId="0" fontId="57" fillId="0" borderId="19" xfId="0" applyFont="1" applyBorder="1" applyAlignment="1">
      <alignment vertical="top" wrapText="1"/>
    </xf>
    <xf numFmtId="0" fontId="55" fillId="0" borderId="0" xfId="0" applyFont="1" applyBorder="1" applyAlignment="1">
      <alignment horizontal="left" vertical="top" wrapText="1"/>
    </xf>
    <xf numFmtId="0" fontId="56" fillId="0" borderId="27" xfId="0" applyFont="1" applyBorder="1" applyAlignment="1">
      <alignment vertical="top" wrapText="1"/>
    </xf>
    <xf numFmtId="0" fontId="55" fillId="0" borderId="28" xfId="0" applyFont="1" applyBorder="1" applyAlignment="1">
      <alignment horizontal="left" vertical="top" wrapText="1"/>
    </xf>
    <xf numFmtId="168" fontId="55" fillId="0" borderId="21" xfId="0" applyNumberFormat="1" applyFont="1" applyBorder="1" applyAlignment="1">
      <alignment horizontal="center" vertical="top" wrapText="1"/>
    </xf>
    <xf numFmtId="0" fontId="56" fillId="0" borderId="29" xfId="0" applyFont="1" applyBorder="1" applyAlignment="1">
      <alignment vertical="top" wrapText="1"/>
    </xf>
    <xf numFmtId="0" fontId="56" fillId="0" borderId="18" xfId="0" applyFont="1" applyBorder="1" applyAlignment="1">
      <alignment vertical="top" wrapText="1"/>
    </xf>
    <xf numFmtId="0" fontId="55" fillId="0" borderId="18" xfId="0" applyFont="1" applyBorder="1" applyAlignment="1">
      <alignment horizontal="center" vertical="top" wrapText="1"/>
    </xf>
    <xf numFmtId="0" fontId="55" fillId="0" borderId="18" xfId="0" applyFont="1" applyBorder="1" applyAlignment="1">
      <alignment horizontal="center" vertical="top" wrapText="1"/>
    </xf>
    <xf numFmtId="0" fontId="61" fillId="0" borderId="19" xfId="0" applyFont="1" applyBorder="1" applyAlignment="1">
      <alignment vertical="top" wrapText="1"/>
    </xf>
    <xf numFmtId="0" fontId="56" fillId="0" borderId="18" xfId="0" applyFont="1" applyBorder="1" applyAlignment="1">
      <alignment vertical="top" wrapText="1"/>
    </xf>
    <xf numFmtId="0" fontId="55" fillId="0" borderId="18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left" vertical="top" wrapText="1"/>
    </xf>
    <xf numFmtId="172" fontId="55" fillId="0" borderId="0" xfId="0" applyNumberFormat="1" applyFont="1" applyBorder="1" applyAlignment="1">
      <alignment horizontal="center" vertical="top" wrapText="1"/>
    </xf>
    <xf numFmtId="172" fontId="55" fillId="0" borderId="18" xfId="0" applyNumberFormat="1" applyFont="1" applyBorder="1" applyAlignment="1">
      <alignment horizontal="center" vertical="top" wrapText="1"/>
    </xf>
    <xf numFmtId="0" fontId="55" fillId="0" borderId="25" xfId="0" applyFont="1" applyBorder="1" applyAlignment="1">
      <alignment horizontal="left" vertical="top" wrapText="1"/>
    </xf>
    <xf numFmtId="168" fontId="52" fillId="0" borderId="12" xfId="0" applyNumberFormat="1" applyFont="1" applyBorder="1" applyAlignment="1">
      <alignment horizontal="center" vertical="top" wrapText="1"/>
    </xf>
    <xf numFmtId="170" fontId="55" fillId="0" borderId="24" xfId="0" applyNumberFormat="1" applyFont="1" applyBorder="1" applyAlignment="1">
      <alignment horizontal="center" vertical="top" wrapText="1"/>
    </xf>
    <xf numFmtId="170" fontId="55" fillId="0" borderId="26" xfId="0" applyNumberFormat="1" applyFont="1" applyBorder="1" applyAlignment="1">
      <alignment horizontal="center" vertical="top" wrapText="1"/>
    </xf>
    <xf numFmtId="0" fontId="55" fillId="0" borderId="18" xfId="0" applyFont="1" applyBorder="1" applyAlignment="1">
      <alignment horizontal="center" vertical="top" wrapText="1"/>
    </xf>
    <xf numFmtId="0" fontId="55" fillId="0" borderId="18" xfId="0" applyFont="1" applyBorder="1" applyAlignment="1">
      <alignment horizontal="left" vertical="top" wrapText="1" indent="1"/>
    </xf>
    <xf numFmtId="0" fontId="56" fillId="0" borderId="18" xfId="0" applyFont="1" applyBorder="1" applyAlignment="1">
      <alignment vertical="top" wrapText="1"/>
    </xf>
    <xf numFmtId="0" fontId="60" fillId="0" borderId="23" xfId="0" applyFont="1" applyBorder="1" applyAlignment="1">
      <alignment vertical="top" wrapText="1"/>
    </xf>
    <xf numFmtId="0" fontId="55" fillId="0" borderId="18" xfId="0" applyFont="1" applyBorder="1" applyAlignment="1">
      <alignment vertical="top" wrapText="1"/>
    </xf>
    <xf numFmtId="0" fontId="55" fillId="0" borderId="16" xfId="0" applyFont="1" applyBorder="1" applyAlignment="1">
      <alignment vertical="top" wrapText="1"/>
    </xf>
    <xf numFmtId="0" fontId="61" fillId="0" borderId="30" xfId="0" applyFont="1" applyBorder="1" applyAlignment="1">
      <alignment horizontal="center" vertical="top" wrapText="1"/>
    </xf>
    <xf numFmtId="0" fontId="55" fillId="0" borderId="18" xfId="0" applyFont="1" applyBorder="1" applyAlignment="1">
      <alignment vertical="top" wrapText="1"/>
    </xf>
    <xf numFmtId="2" fontId="55" fillId="0" borderId="0" xfId="0" applyNumberFormat="1" applyFont="1" applyBorder="1" applyAlignment="1">
      <alignment horizontal="center" vertical="top" wrapText="1"/>
    </xf>
    <xf numFmtId="2" fontId="60" fillId="0" borderId="0" xfId="0" applyNumberFormat="1" applyFont="1" applyAlignment="1">
      <alignment/>
    </xf>
    <xf numFmtId="2" fontId="55" fillId="0" borderId="12" xfId="0" applyNumberFormat="1" applyFont="1" applyBorder="1" applyAlignment="1">
      <alignment horizontal="center" vertical="top" wrapText="1"/>
    </xf>
    <xf numFmtId="2" fontId="56" fillId="0" borderId="18" xfId="0" applyNumberFormat="1" applyFont="1" applyBorder="1" applyAlignment="1">
      <alignment vertical="top" wrapText="1"/>
    </xf>
    <xf numFmtId="2" fontId="56" fillId="0" borderId="12" xfId="0" applyNumberFormat="1" applyFont="1" applyBorder="1" applyAlignment="1">
      <alignment vertical="top" wrapText="1"/>
    </xf>
    <xf numFmtId="2" fontId="55" fillId="0" borderId="21" xfId="0" applyNumberFormat="1" applyFont="1" applyBorder="1" applyAlignment="1">
      <alignment horizontal="center" vertical="top" wrapText="1"/>
    </xf>
    <xf numFmtId="2" fontId="55" fillId="0" borderId="19" xfId="0" applyNumberFormat="1" applyFont="1" applyBorder="1" applyAlignment="1">
      <alignment horizontal="center" vertical="top" wrapText="1"/>
    </xf>
    <xf numFmtId="2" fontId="55" fillId="0" borderId="18" xfId="0" applyNumberFormat="1" applyFont="1" applyBorder="1" applyAlignment="1">
      <alignment horizontal="center" vertical="center" wrapText="1"/>
    </xf>
    <xf numFmtId="2" fontId="56" fillId="0" borderId="18" xfId="0" applyNumberFormat="1" applyFont="1" applyBorder="1" applyAlignment="1">
      <alignment horizontal="center" vertical="top" wrapText="1"/>
    </xf>
    <xf numFmtId="2" fontId="58" fillId="0" borderId="18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1" fontId="55" fillId="0" borderId="13" xfId="0" applyNumberFormat="1" applyFont="1" applyBorder="1" applyAlignment="1">
      <alignment horizontal="center" vertical="top" wrapText="1"/>
    </xf>
    <xf numFmtId="2" fontId="51" fillId="0" borderId="11" xfId="0" applyNumberFormat="1" applyFont="1" applyBorder="1" applyAlignment="1">
      <alignment horizontal="center" vertical="top" wrapText="1"/>
    </xf>
    <xf numFmtId="2" fontId="51" fillId="0" borderId="18" xfId="0" applyNumberFormat="1" applyFont="1" applyBorder="1" applyAlignment="1">
      <alignment horizontal="center" vertical="top" wrapText="1"/>
    </xf>
    <xf numFmtId="2" fontId="55" fillId="0" borderId="25" xfId="0" applyNumberFormat="1" applyFont="1" applyBorder="1" applyAlignment="1">
      <alignment horizontal="center" vertical="top" wrapText="1"/>
    </xf>
    <xf numFmtId="2" fontId="55" fillId="0" borderId="11" xfId="0" applyNumberFormat="1" applyFont="1" applyBorder="1" applyAlignment="1">
      <alignment horizontal="center" vertical="top" wrapText="1"/>
    </xf>
    <xf numFmtId="2" fontId="55" fillId="0" borderId="31" xfId="0" applyNumberFormat="1" applyFont="1" applyBorder="1" applyAlignment="1">
      <alignment horizontal="center" vertical="top" wrapText="1"/>
    </xf>
    <xf numFmtId="2" fontId="55" fillId="0" borderId="26" xfId="0" applyNumberFormat="1" applyFont="1" applyBorder="1" applyAlignment="1">
      <alignment horizontal="center" vertical="top" wrapText="1"/>
    </xf>
    <xf numFmtId="2" fontId="55" fillId="0" borderId="18" xfId="0" applyNumberFormat="1" applyFont="1" applyBorder="1" applyAlignment="1">
      <alignment horizontal="center"/>
    </xf>
    <xf numFmtId="0" fontId="55" fillId="0" borderId="19" xfId="0" applyFont="1" applyBorder="1" applyAlignment="1">
      <alignment horizontal="left" vertical="top" wrapText="1"/>
    </xf>
    <xf numFmtId="0" fontId="55" fillId="0" borderId="32" xfId="0" applyFont="1" applyBorder="1" applyAlignment="1">
      <alignment horizontal="left" vertical="top" wrapText="1" indent="1"/>
    </xf>
    <xf numFmtId="0" fontId="55" fillId="0" borderId="20" xfId="0" applyFont="1" applyBorder="1" applyAlignment="1">
      <alignment horizontal="left" vertical="top" wrapText="1" indent="1"/>
    </xf>
    <xf numFmtId="0" fontId="55" fillId="0" borderId="18" xfId="0" applyFont="1" applyBorder="1" applyAlignment="1">
      <alignment horizontal="left" vertical="top" wrapText="1"/>
    </xf>
    <xf numFmtId="0" fontId="55" fillId="0" borderId="18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0" fontId="55" fillId="0" borderId="19" xfId="0" applyFont="1" applyBorder="1" applyAlignment="1">
      <alignment horizontal="center" vertical="top" wrapText="1"/>
    </xf>
    <xf numFmtId="0" fontId="55" fillId="0" borderId="32" xfId="0" applyFont="1" applyBorder="1" applyAlignment="1">
      <alignment horizontal="center" vertical="top" wrapText="1"/>
    </xf>
    <xf numFmtId="0" fontId="55" fillId="0" borderId="20" xfId="0" applyFont="1" applyBorder="1" applyAlignment="1">
      <alignment horizontal="center" vertical="top" wrapText="1"/>
    </xf>
    <xf numFmtId="0" fontId="55" fillId="0" borderId="32" xfId="0" applyFont="1" applyBorder="1" applyAlignment="1">
      <alignment horizontal="left" vertical="top" wrapText="1"/>
    </xf>
    <xf numFmtId="0" fontId="55" fillId="0" borderId="19" xfId="0" applyFont="1" applyBorder="1" applyAlignment="1">
      <alignment vertical="top" wrapText="1"/>
    </xf>
    <xf numFmtId="0" fontId="55" fillId="0" borderId="20" xfId="0" applyFont="1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55" fillId="0" borderId="18" xfId="0" applyFont="1" applyBorder="1" applyAlignment="1">
      <alignment vertical="top" wrapText="1"/>
    </xf>
    <xf numFmtId="0" fontId="56" fillId="0" borderId="32" xfId="0" applyFont="1" applyBorder="1" applyAlignment="1">
      <alignment vertical="top" wrapText="1"/>
    </xf>
    <xf numFmtId="0" fontId="55" fillId="0" borderId="18" xfId="0" applyFont="1" applyBorder="1" applyAlignment="1">
      <alignment horizontal="center" vertical="top" wrapText="1"/>
    </xf>
    <xf numFmtId="169" fontId="55" fillId="0" borderId="19" xfId="0" applyNumberFormat="1" applyFont="1" applyBorder="1" applyAlignment="1">
      <alignment horizontal="center" vertical="top" wrapText="1"/>
    </xf>
    <xf numFmtId="169" fontId="58" fillId="0" borderId="19" xfId="0" applyNumberFormat="1" applyFont="1" applyBorder="1" applyAlignment="1">
      <alignment horizontal="center" vertical="top" wrapText="1"/>
    </xf>
    <xf numFmtId="0" fontId="56" fillId="0" borderId="19" xfId="0" applyFont="1" applyBorder="1" applyAlignment="1">
      <alignment/>
    </xf>
    <xf numFmtId="168" fontId="55" fillId="0" borderId="20" xfId="0" applyNumberFormat="1" applyFont="1" applyBorder="1" applyAlignment="1">
      <alignment horizontal="center" vertical="top" wrapText="1"/>
    </xf>
    <xf numFmtId="168" fontId="58" fillId="0" borderId="20" xfId="0" applyNumberFormat="1" applyFont="1" applyBorder="1" applyAlignment="1">
      <alignment horizontal="center" vertical="top" wrapText="1"/>
    </xf>
    <xf numFmtId="0" fontId="55" fillId="0" borderId="32" xfId="0" applyFont="1" applyBorder="1" applyAlignment="1">
      <alignment horizontal="left" vertical="top" wrapText="1"/>
    </xf>
    <xf numFmtId="0" fontId="55" fillId="0" borderId="20" xfId="0" applyFont="1" applyBorder="1" applyAlignment="1">
      <alignment horizontal="left" vertical="top" wrapText="1"/>
    </xf>
    <xf numFmtId="0" fontId="55" fillId="0" borderId="32" xfId="0" applyFont="1" applyBorder="1" applyAlignment="1">
      <alignment horizontal="center" vertical="top" wrapText="1"/>
    </xf>
    <xf numFmtId="0" fontId="55" fillId="0" borderId="19" xfId="0" applyFont="1" applyBorder="1" applyAlignment="1">
      <alignment horizontal="left" vertical="top" wrapText="1"/>
    </xf>
    <xf numFmtId="0" fontId="55" fillId="0" borderId="18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169" fontId="53" fillId="0" borderId="12" xfId="0" applyNumberFormat="1" applyFont="1" applyBorder="1" applyAlignment="1">
      <alignment horizontal="center" vertical="top" wrapText="1"/>
    </xf>
    <xf numFmtId="0" fontId="55" fillId="0" borderId="20" xfId="0" applyFont="1" applyBorder="1" applyAlignment="1">
      <alignment horizontal="left" vertical="top" wrapText="1"/>
    </xf>
    <xf numFmtId="0" fontId="55" fillId="0" borderId="20" xfId="0" applyFont="1" applyBorder="1" applyAlignment="1">
      <alignment horizontal="center" vertical="top" wrapText="1"/>
    </xf>
    <xf numFmtId="0" fontId="55" fillId="0" borderId="18" xfId="0" applyFont="1" applyBorder="1" applyAlignment="1">
      <alignment horizontal="center" vertical="top" wrapText="1"/>
    </xf>
    <xf numFmtId="0" fontId="55" fillId="0" borderId="18" xfId="0" applyFont="1" applyBorder="1" applyAlignment="1">
      <alignment vertical="top" wrapText="1"/>
    </xf>
    <xf numFmtId="0" fontId="52" fillId="0" borderId="33" xfId="0" applyFont="1" applyBorder="1" applyAlignment="1">
      <alignment horizontal="center" vertical="top" wrapText="1"/>
    </xf>
    <xf numFmtId="0" fontId="52" fillId="0" borderId="16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  <xf numFmtId="0" fontId="52" fillId="0" borderId="33" xfId="0" applyFont="1" applyBorder="1" applyAlignment="1">
      <alignment vertical="top" wrapText="1"/>
    </xf>
    <xf numFmtId="0" fontId="52" fillId="0" borderId="16" xfId="0" applyFont="1" applyBorder="1" applyAlignment="1">
      <alignment vertical="top" wrapText="1"/>
    </xf>
    <xf numFmtId="0" fontId="52" fillId="0" borderId="13" xfId="0" applyFont="1" applyBorder="1" applyAlignment="1">
      <alignment vertical="top" wrapText="1"/>
    </xf>
    <xf numFmtId="0" fontId="52" fillId="0" borderId="33" xfId="0" applyFont="1" applyBorder="1" applyAlignment="1">
      <alignment horizontal="left" vertical="top" wrapText="1"/>
    </xf>
    <xf numFmtId="0" fontId="52" fillId="0" borderId="16" xfId="0" applyFont="1" applyBorder="1" applyAlignment="1">
      <alignment horizontal="left" vertical="top" wrapText="1"/>
    </xf>
    <xf numFmtId="0" fontId="52" fillId="0" borderId="13" xfId="0" applyFont="1" applyBorder="1" applyAlignment="1">
      <alignment horizontal="left" vertical="top" wrapText="1"/>
    </xf>
    <xf numFmtId="0" fontId="52" fillId="0" borderId="33" xfId="0" applyFont="1" applyBorder="1" applyAlignment="1">
      <alignment horizontal="justify" vertical="top" wrapText="1"/>
    </xf>
    <xf numFmtId="0" fontId="52" fillId="0" borderId="16" xfId="0" applyFont="1" applyBorder="1" applyAlignment="1">
      <alignment horizontal="justify" vertical="top" wrapText="1"/>
    </xf>
    <xf numFmtId="0" fontId="52" fillId="0" borderId="13" xfId="0" applyFont="1" applyBorder="1" applyAlignment="1">
      <alignment horizontal="justify" vertical="top" wrapText="1"/>
    </xf>
    <xf numFmtId="0" fontId="51" fillId="0" borderId="33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51" fillId="0" borderId="33" xfId="0" applyFont="1" applyBorder="1" applyAlignment="1">
      <alignment vertical="top" wrapText="1"/>
    </xf>
    <xf numFmtId="0" fontId="51" fillId="0" borderId="16" xfId="0" applyFont="1" applyBorder="1" applyAlignment="1">
      <alignment vertical="top" wrapText="1"/>
    </xf>
    <xf numFmtId="0" fontId="51" fillId="0" borderId="13" xfId="0" applyFont="1" applyBorder="1" applyAlignment="1">
      <alignment vertical="top" wrapText="1"/>
    </xf>
    <xf numFmtId="0" fontId="51" fillId="0" borderId="16" xfId="0" applyFont="1" applyBorder="1" applyAlignment="1">
      <alignment horizontal="center" vertical="top" wrapText="1"/>
    </xf>
    <xf numFmtId="0" fontId="51" fillId="0" borderId="34" xfId="0" applyFont="1" applyBorder="1" applyAlignment="1">
      <alignment horizontal="center" vertical="top" wrapText="1"/>
    </xf>
    <xf numFmtId="0" fontId="51" fillId="0" borderId="35" xfId="0" applyFont="1" applyBorder="1" applyAlignment="1">
      <alignment horizontal="center" vertical="top" wrapText="1"/>
    </xf>
    <xf numFmtId="0" fontId="51" fillId="0" borderId="36" xfId="0" applyFont="1" applyBorder="1" applyAlignment="1">
      <alignment horizontal="center" vertical="top" wrapText="1"/>
    </xf>
    <xf numFmtId="0" fontId="55" fillId="0" borderId="19" xfId="0" applyFont="1" applyBorder="1" applyAlignment="1">
      <alignment vertical="top" wrapText="1"/>
    </xf>
    <xf numFmtId="0" fontId="55" fillId="0" borderId="32" xfId="0" applyFont="1" applyBorder="1" applyAlignment="1">
      <alignment vertical="top" wrapText="1"/>
    </xf>
    <xf numFmtId="0" fontId="55" fillId="0" borderId="20" xfId="0" applyFont="1" applyBorder="1" applyAlignment="1">
      <alignment vertical="top" wrapText="1"/>
    </xf>
    <xf numFmtId="0" fontId="60" fillId="0" borderId="19" xfId="0" applyFont="1" applyBorder="1" applyAlignment="1">
      <alignment vertical="top" wrapText="1"/>
    </xf>
    <xf numFmtId="0" fontId="60" fillId="0" borderId="32" xfId="0" applyFont="1" applyBorder="1" applyAlignment="1">
      <alignment vertical="top" wrapText="1"/>
    </xf>
    <xf numFmtId="0" fontId="60" fillId="0" borderId="20" xfId="0" applyFont="1" applyBorder="1" applyAlignment="1">
      <alignment vertical="top" wrapText="1"/>
    </xf>
    <xf numFmtId="0" fontId="55" fillId="0" borderId="19" xfId="0" applyFont="1" applyBorder="1" applyAlignment="1">
      <alignment horizontal="left" vertical="top"/>
    </xf>
    <xf numFmtId="0" fontId="60" fillId="0" borderId="32" xfId="0" applyFont="1" applyBorder="1" applyAlignment="1">
      <alignment horizontal="left" vertical="top"/>
    </xf>
    <xf numFmtId="0" fontId="60" fillId="0" borderId="20" xfId="0" applyFont="1" applyBorder="1" applyAlignment="1">
      <alignment horizontal="left" vertical="top"/>
    </xf>
    <xf numFmtId="0" fontId="55" fillId="0" borderId="32" xfId="0" applyFont="1" applyBorder="1" applyAlignment="1">
      <alignment horizontal="left" vertical="top"/>
    </xf>
    <xf numFmtId="0" fontId="55" fillId="0" borderId="20" xfId="0" applyFont="1" applyBorder="1" applyAlignment="1">
      <alignment horizontal="left" vertical="top"/>
    </xf>
    <xf numFmtId="17" fontId="0" fillId="0" borderId="23" xfId="0" applyNumberFormat="1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51" fillId="0" borderId="23" xfId="0" applyFont="1" applyBorder="1" applyAlignment="1">
      <alignment vertical="top" wrapText="1"/>
    </xf>
    <xf numFmtId="0" fontId="51" fillId="0" borderId="32" xfId="0" applyFont="1" applyBorder="1" applyAlignment="1">
      <alignment vertical="top" wrapText="1"/>
    </xf>
    <xf numFmtId="0" fontId="51" fillId="0" borderId="27" xfId="0" applyFont="1" applyBorder="1" applyAlignment="1">
      <alignment vertical="top" wrapText="1"/>
    </xf>
    <xf numFmtId="0" fontId="55" fillId="0" borderId="19" xfId="0" applyFont="1" applyBorder="1" applyAlignment="1">
      <alignment horizontal="left" vertical="top" wrapText="1"/>
    </xf>
    <xf numFmtId="0" fontId="55" fillId="0" borderId="32" xfId="0" applyFont="1" applyBorder="1" applyAlignment="1">
      <alignment horizontal="left" vertical="top" wrapText="1"/>
    </xf>
    <xf numFmtId="0" fontId="55" fillId="0" borderId="20" xfId="0" applyFont="1" applyBorder="1" applyAlignment="1">
      <alignment horizontal="left" vertical="top" wrapText="1"/>
    </xf>
    <xf numFmtId="0" fontId="0" fillId="0" borderId="23" xfId="0" applyBorder="1" applyAlignment="1">
      <alignment vertical="top" wrapText="1"/>
    </xf>
    <xf numFmtId="0" fontId="55" fillId="0" borderId="19" xfId="0" applyFont="1" applyBorder="1" applyAlignment="1">
      <alignment horizontal="center" vertical="top" wrapText="1"/>
    </xf>
    <xf numFmtId="0" fontId="55" fillId="0" borderId="32" xfId="0" applyFont="1" applyBorder="1" applyAlignment="1">
      <alignment horizontal="center" vertical="top" wrapText="1"/>
    </xf>
    <xf numFmtId="0" fontId="55" fillId="0" borderId="20" xfId="0" applyFont="1" applyBorder="1" applyAlignment="1">
      <alignment horizontal="center" vertical="top" wrapText="1"/>
    </xf>
    <xf numFmtId="16" fontId="56" fillId="0" borderId="32" xfId="0" applyNumberFormat="1" applyFont="1" applyBorder="1" applyAlignment="1">
      <alignment vertical="top" wrapText="1"/>
    </xf>
    <xf numFmtId="16" fontId="56" fillId="0" borderId="27" xfId="0" applyNumberFormat="1" applyFont="1" applyBorder="1" applyAlignment="1">
      <alignment vertical="top" wrapText="1"/>
    </xf>
    <xf numFmtId="0" fontId="61" fillId="0" borderId="29" xfId="0" applyFont="1" applyBorder="1" applyAlignment="1">
      <alignment horizontal="center" vertical="top" wrapText="1"/>
    </xf>
    <xf numFmtId="0" fontId="41" fillId="0" borderId="26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55" fillId="0" borderId="30" xfId="0" applyFont="1" applyBorder="1" applyAlignment="1">
      <alignment horizontal="left" vertical="top" wrapText="1"/>
    </xf>
    <xf numFmtId="0" fontId="55" fillId="0" borderId="38" xfId="0" applyFont="1" applyBorder="1" applyAlignment="1">
      <alignment horizontal="left" vertical="top" wrapText="1"/>
    </xf>
    <xf numFmtId="0" fontId="55" fillId="0" borderId="39" xfId="0" applyFont="1" applyBorder="1" applyAlignment="1">
      <alignment horizontal="left" vertical="top" wrapText="1"/>
    </xf>
    <xf numFmtId="0" fontId="55" fillId="0" borderId="23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32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16" fontId="55" fillId="0" borderId="40" xfId="0" applyNumberFormat="1" applyFont="1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55" fillId="0" borderId="19" xfId="0" applyFont="1" applyBorder="1" applyAlignment="1">
      <alignment horizontal="left" vertical="top" wrapText="1" indent="1"/>
    </xf>
    <xf numFmtId="0" fontId="55" fillId="0" borderId="32" xfId="0" applyFont="1" applyBorder="1" applyAlignment="1">
      <alignment horizontal="left" vertical="top" wrapText="1" indent="1"/>
    </xf>
    <xf numFmtId="0" fontId="55" fillId="0" borderId="20" xfId="0" applyFont="1" applyBorder="1" applyAlignment="1">
      <alignment horizontal="left" vertical="top" wrapText="1" indent="1"/>
    </xf>
    <xf numFmtId="0" fontId="55" fillId="0" borderId="42" xfId="0" applyFont="1" applyBorder="1" applyAlignment="1">
      <alignment vertical="top" wrapText="1"/>
    </xf>
    <xf numFmtId="0" fontId="55" fillId="0" borderId="43" xfId="0" applyFont="1" applyBorder="1" applyAlignment="1">
      <alignment vertical="top" wrapText="1"/>
    </xf>
    <xf numFmtId="0" fontId="56" fillId="0" borderId="19" xfId="0" applyFont="1" applyBorder="1" applyAlignment="1">
      <alignment horizontal="center" vertical="top" wrapText="1"/>
    </xf>
    <xf numFmtId="0" fontId="56" fillId="0" borderId="32" xfId="0" applyFont="1" applyBorder="1" applyAlignment="1">
      <alignment horizontal="center" vertical="top" wrapText="1"/>
    </xf>
    <xf numFmtId="0" fontId="56" fillId="0" borderId="20" xfId="0" applyFont="1" applyBorder="1" applyAlignment="1">
      <alignment horizontal="center" vertical="top" wrapText="1"/>
    </xf>
    <xf numFmtId="0" fontId="58" fillId="0" borderId="19" xfId="0" applyFont="1" applyBorder="1" applyAlignment="1">
      <alignment horizontal="left" vertical="top" wrapText="1"/>
    </xf>
    <xf numFmtId="0" fontId="58" fillId="0" borderId="32" xfId="0" applyFont="1" applyBorder="1" applyAlignment="1">
      <alignment horizontal="left" vertical="top" wrapText="1"/>
    </xf>
    <xf numFmtId="0" fontId="58" fillId="0" borderId="20" xfId="0" applyFont="1" applyBorder="1" applyAlignment="1">
      <alignment horizontal="left" vertical="top" wrapText="1"/>
    </xf>
    <xf numFmtId="0" fontId="55" fillId="0" borderId="18" xfId="0" applyFont="1" applyBorder="1" applyAlignment="1">
      <alignment vertical="top" wrapText="1"/>
    </xf>
    <xf numFmtId="0" fontId="0" fillId="0" borderId="29" xfId="0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58" fillId="0" borderId="44" xfId="0" applyFont="1" applyBorder="1" applyAlignment="1">
      <alignment horizontal="center" wrapText="1"/>
    </xf>
    <xf numFmtId="0" fontId="58" fillId="0" borderId="26" xfId="0" applyFont="1" applyBorder="1" applyAlignment="1">
      <alignment horizontal="center" wrapText="1"/>
    </xf>
    <xf numFmtId="0" fontId="58" fillId="0" borderId="37" xfId="0" applyFont="1" applyBorder="1" applyAlignment="1">
      <alignment horizontal="center" wrapText="1"/>
    </xf>
    <xf numFmtId="0" fontId="60" fillId="0" borderId="0" xfId="0" applyFont="1" applyAlignment="1">
      <alignment horizontal="right"/>
    </xf>
    <xf numFmtId="16" fontId="55" fillId="0" borderId="19" xfId="0" applyNumberFormat="1" applyFont="1" applyBorder="1" applyAlignment="1">
      <alignment vertical="top" wrapText="1"/>
    </xf>
    <xf numFmtId="16" fontId="55" fillId="0" borderId="32" xfId="0" applyNumberFormat="1" applyFont="1" applyBorder="1" applyAlignment="1">
      <alignment vertical="top" wrapText="1"/>
    </xf>
    <xf numFmtId="16" fontId="55" fillId="0" borderId="38" xfId="0" applyNumberFormat="1" applyFont="1" applyBorder="1" applyAlignment="1">
      <alignment vertical="top" wrapText="1"/>
    </xf>
    <xf numFmtId="16" fontId="55" fillId="0" borderId="41" xfId="0" applyNumberFormat="1" applyFont="1" applyBorder="1" applyAlignment="1">
      <alignment vertical="top" wrapText="1"/>
    </xf>
    <xf numFmtId="0" fontId="56" fillId="0" borderId="19" xfId="0" applyFont="1" applyBorder="1" applyAlignment="1">
      <alignment horizontal="left" vertical="top" wrapText="1" indent="1"/>
    </xf>
    <xf numFmtId="0" fontId="56" fillId="0" borderId="32" xfId="0" applyFont="1" applyBorder="1" applyAlignment="1">
      <alignment horizontal="left" vertical="top" wrapText="1" indent="1"/>
    </xf>
    <xf numFmtId="0" fontId="56" fillId="0" borderId="20" xfId="0" applyFont="1" applyBorder="1" applyAlignment="1">
      <alignment horizontal="left" vertical="top" wrapText="1" indent="1"/>
    </xf>
    <xf numFmtId="0" fontId="58" fillId="0" borderId="15" xfId="0" applyFont="1" applyBorder="1" applyAlignment="1">
      <alignment horizontal="center" vertical="top" wrapText="1"/>
    </xf>
    <xf numFmtId="0" fontId="58" fillId="0" borderId="14" xfId="0" applyFont="1" applyBorder="1" applyAlignment="1">
      <alignment horizontal="center" vertical="top" wrapText="1"/>
    </xf>
    <xf numFmtId="0" fontId="58" fillId="0" borderId="45" xfId="0" applyFont="1" applyBorder="1" applyAlignment="1">
      <alignment horizontal="center" vertical="top" wrapText="1"/>
    </xf>
    <xf numFmtId="0" fontId="55" fillId="0" borderId="46" xfId="0" applyFont="1" applyBorder="1" applyAlignment="1">
      <alignment vertical="top" wrapText="1"/>
    </xf>
    <xf numFmtId="0" fontId="55" fillId="0" borderId="22" xfId="0" applyFont="1" applyBorder="1" applyAlignment="1">
      <alignment vertical="top" wrapText="1"/>
    </xf>
    <xf numFmtId="0" fontId="55" fillId="0" borderId="47" xfId="0" applyFont="1" applyBorder="1" applyAlignment="1">
      <alignment vertical="top" wrapText="1"/>
    </xf>
    <xf numFmtId="0" fontId="55" fillId="0" borderId="48" xfId="0" applyFont="1" applyBorder="1" applyAlignment="1">
      <alignment vertical="top" wrapText="1"/>
    </xf>
    <xf numFmtId="16" fontId="55" fillId="0" borderId="18" xfId="0" applyNumberFormat="1" applyFont="1" applyBorder="1" applyAlignment="1">
      <alignment vertical="top" wrapText="1"/>
    </xf>
    <xf numFmtId="0" fontId="58" fillId="0" borderId="43" xfId="0" applyFont="1" applyBorder="1" applyAlignment="1">
      <alignment horizontal="center" wrapText="1"/>
    </xf>
    <xf numFmtId="0" fontId="58" fillId="0" borderId="0" xfId="0" applyFont="1" applyBorder="1" applyAlignment="1">
      <alignment horizontal="center" wrapText="1"/>
    </xf>
    <xf numFmtId="0" fontId="58" fillId="0" borderId="49" xfId="0" applyFont="1" applyBorder="1" applyAlignment="1">
      <alignment horizontal="center" wrapText="1"/>
    </xf>
    <xf numFmtId="14" fontId="55" fillId="0" borderId="50" xfId="0" applyNumberFormat="1" applyFont="1" applyBorder="1" applyAlignment="1">
      <alignment vertical="top" wrapText="1"/>
    </xf>
    <xf numFmtId="14" fontId="55" fillId="0" borderId="16" xfId="0" applyNumberFormat="1" applyFont="1" applyBorder="1" applyAlignment="1">
      <alignment vertical="top" wrapText="1"/>
    </xf>
    <xf numFmtId="14" fontId="55" fillId="0" borderId="51" xfId="0" applyNumberFormat="1" applyFont="1" applyBorder="1" applyAlignment="1">
      <alignment vertical="top" wrapText="1"/>
    </xf>
    <xf numFmtId="14" fontId="55" fillId="0" borderId="33" xfId="0" applyNumberFormat="1" applyFont="1" applyBorder="1" applyAlignment="1">
      <alignment vertical="top" wrapText="1"/>
    </xf>
    <xf numFmtId="14" fontId="55" fillId="0" borderId="13" xfId="0" applyNumberFormat="1" applyFont="1" applyBorder="1" applyAlignment="1">
      <alignment vertical="top" wrapText="1"/>
    </xf>
    <xf numFmtId="0" fontId="55" fillId="0" borderId="15" xfId="0" applyFont="1" applyBorder="1" applyAlignment="1">
      <alignment vertical="top" wrapText="1"/>
    </xf>
    <xf numFmtId="0" fontId="55" fillId="0" borderId="40" xfId="0" applyFont="1" applyBorder="1" applyAlignment="1">
      <alignment horizontal="left" vertical="top" wrapText="1"/>
    </xf>
    <xf numFmtId="0" fontId="55" fillId="0" borderId="50" xfId="0" applyFont="1" applyBorder="1" applyAlignment="1">
      <alignment vertical="top" wrapText="1"/>
    </xf>
    <xf numFmtId="0" fontId="55" fillId="0" borderId="16" xfId="0" applyFont="1" applyBorder="1" applyAlignment="1">
      <alignment vertical="top" wrapText="1"/>
    </xf>
    <xf numFmtId="0" fontId="55" fillId="0" borderId="51" xfId="0" applyFont="1" applyBorder="1" applyAlignment="1">
      <alignment vertical="top" wrapText="1"/>
    </xf>
    <xf numFmtId="16" fontId="55" fillId="0" borderId="50" xfId="0" applyNumberFormat="1" applyFont="1" applyBorder="1" applyAlignment="1">
      <alignment vertical="top" wrapText="1"/>
    </xf>
    <xf numFmtId="16" fontId="55" fillId="0" borderId="16" xfId="0" applyNumberFormat="1" applyFont="1" applyBorder="1" applyAlignment="1">
      <alignment vertical="top" wrapText="1"/>
    </xf>
    <xf numFmtId="0" fontId="55" fillId="0" borderId="52" xfId="0" applyFont="1" applyBorder="1" applyAlignment="1">
      <alignment horizontal="left" vertical="top" wrapText="1"/>
    </xf>
    <xf numFmtId="0" fontId="55" fillId="0" borderId="52" xfId="0" applyFont="1" applyBorder="1" applyAlignment="1">
      <alignment horizontal="left" vertical="top" wrapText="1" indent="1"/>
    </xf>
    <xf numFmtId="0" fontId="55" fillId="0" borderId="18" xfId="0" applyFont="1" applyBorder="1" applyAlignment="1">
      <alignment horizontal="left" vertical="top" wrapText="1" indent="1"/>
    </xf>
    <xf numFmtId="16" fontId="55" fillId="0" borderId="20" xfId="0" applyNumberFormat="1" applyFont="1" applyBorder="1" applyAlignment="1">
      <alignment vertical="top" wrapText="1"/>
    </xf>
    <xf numFmtId="0" fontId="0" fillId="0" borderId="20" xfId="0" applyBorder="1" applyAlignment="1">
      <alignment horizontal="center" vertical="top" wrapText="1"/>
    </xf>
    <xf numFmtId="16" fontId="55" fillId="0" borderId="51" xfId="0" applyNumberFormat="1" applyFont="1" applyBorder="1" applyAlignment="1">
      <alignment vertical="top" wrapText="1"/>
    </xf>
    <xf numFmtId="0" fontId="55" fillId="0" borderId="0" xfId="0" applyFont="1" applyBorder="1" applyAlignment="1">
      <alignment horizontal="left" vertical="top" wrapText="1"/>
    </xf>
    <xf numFmtId="0" fontId="55" fillId="0" borderId="53" xfId="0" applyFont="1" applyBorder="1" applyAlignment="1">
      <alignment horizontal="left" vertical="top" wrapText="1"/>
    </xf>
    <xf numFmtId="0" fontId="55" fillId="0" borderId="54" xfId="0" applyFont="1" applyBorder="1" applyAlignment="1">
      <alignment horizontal="left" vertical="top" wrapText="1" indent="1"/>
    </xf>
    <xf numFmtId="0" fontId="55" fillId="0" borderId="42" xfId="0" applyFont="1" applyBorder="1" applyAlignment="1">
      <alignment horizontal="left" vertical="top" wrapText="1"/>
    </xf>
    <xf numFmtId="0" fontId="55" fillId="0" borderId="43" xfId="0" applyFont="1" applyBorder="1" applyAlignment="1">
      <alignment horizontal="left" vertical="top" wrapText="1"/>
    </xf>
    <xf numFmtId="0" fontId="55" fillId="0" borderId="48" xfId="0" applyFont="1" applyBorder="1" applyAlignment="1">
      <alignment horizontal="left" vertical="top" wrapText="1"/>
    </xf>
    <xf numFmtId="0" fontId="55" fillId="0" borderId="23" xfId="0" applyFont="1" applyBorder="1" applyAlignment="1">
      <alignment horizontal="left" vertical="top" wrapText="1" indent="1"/>
    </xf>
    <xf numFmtId="16" fontId="55" fillId="0" borderId="33" xfId="0" applyNumberFormat="1" applyFont="1" applyBorder="1" applyAlignment="1">
      <alignment vertical="top" wrapText="1"/>
    </xf>
    <xf numFmtId="0" fontId="55" fillId="0" borderId="55" xfId="0" applyFont="1" applyBorder="1" applyAlignment="1">
      <alignment vertical="top" wrapText="1"/>
    </xf>
    <xf numFmtId="0" fontId="55" fillId="0" borderId="56" xfId="0" applyFont="1" applyBorder="1" applyAlignment="1">
      <alignment vertical="top" wrapText="1"/>
    </xf>
    <xf numFmtId="0" fontId="55" fillId="0" borderId="57" xfId="0" applyFont="1" applyBorder="1" applyAlignment="1">
      <alignment vertical="top" wrapText="1"/>
    </xf>
    <xf numFmtId="0" fontId="55" fillId="0" borderId="58" xfId="0" applyFont="1" applyBorder="1" applyAlignment="1">
      <alignment vertical="top" wrapText="1"/>
    </xf>
    <xf numFmtId="0" fontId="55" fillId="0" borderId="52" xfId="0" applyFont="1" applyBorder="1" applyAlignment="1">
      <alignment horizontal="center" vertical="top" wrapText="1"/>
    </xf>
    <xf numFmtId="0" fontId="55" fillId="0" borderId="54" xfId="0" applyFont="1" applyBorder="1" applyAlignment="1">
      <alignment horizontal="center" vertical="top" wrapText="1"/>
    </xf>
    <xf numFmtId="0" fontId="55" fillId="0" borderId="23" xfId="0" applyFont="1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2" fontId="55" fillId="0" borderId="0" xfId="0" applyNumberFormat="1" applyFont="1" applyBorder="1" applyAlignment="1">
      <alignment horizontal="center" vertical="top" wrapText="1"/>
    </xf>
    <xf numFmtId="169" fontId="55" fillId="0" borderId="19" xfId="0" applyNumberFormat="1" applyFont="1" applyBorder="1" applyAlignment="1">
      <alignment horizontal="center" vertical="top" wrapText="1"/>
    </xf>
    <xf numFmtId="169" fontId="55" fillId="0" borderId="20" xfId="0" applyNumberFormat="1" applyFont="1" applyBorder="1" applyAlignment="1">
      <alignment horizontal="center" vertical="top" wrapText="1"/>
    </xf>
    <xf numFmtId="0" fontId="55" fillId="0" borderId="18" xfId="0" applyFont="1" applyBorder="1" applyAlignment="1">
      <alignment horizontal="center" vertical="top" wrapText="1"/>
    </xf>
    <xf numFmtId="0" fontId="55" fillId="0" borderId="18" xfId="0" applyFont="1" applyBorder="1" applyAlignment="1">
      <alignment horizontal="left" vertical="top" wrapText="1"/>
    </xf>
    <xf numFmtId="0" fontId="55" fillId="0" borderId="46" xfId="0" applyFont="1" applyBorder="1" applyAlignment="1">
      <alignment horizontal="left" vertical="top" wrapText="1"/>
    </xf>
    <xf numFmtId="0" fontId="55" fillId="0" borderId="22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 wrapText="1"/>
    </xf>
    <xf numFmtId="16" fontId="55" fillId="0" borderId="13" xfId="0" applyNumberFormat="1" applyFont="1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49" xfId="0" applyBorder="1" applyAlignment="1">
      <alignment vertical="top" wrapText="1"/>
    </xf>
    <xf numFmtId="169" fontId="55" fillId="0" borderId="0" xfId="0" applyNumberFormat="1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top" wrapText="1"/>
    </xf>
    <xf numFmtId="0" fontId="55" fillId="0" borderId="59" xfId="0" applyFont="1" applyBorder="1" applyAlignment="1">
      <alignment horizontal="center" vertical="top" wrapText="1"/>
    </xf>
    <xf numFmtId="0" fontId="55" fillId="0" borderId="33" xfId="0" applyFont="1" applyBorder="1" applyAlignment="1">
      <alignment horizontal="center" vertical="top" wrapText="1"/>
    </xf>
    <xf numFmtId="0" fontId="55" fillId="0" borderId="16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top" wrapText="1"/>
    </xf>
    <xf numFmtId="0" fontId="55" fillId="0" borderId="51" xfId="0" applyFont="1" applyBorder="1" applyAlignment="1">
      <alignment horizontal="center" vertical="top" wrapText="1"/>
    </xf>
    <xf numFmtId="0" fontId="55" fillId="0" borderId="34" xfId="0" applyFont="1" applyBorder="1" applyAlignment="1">
      <alignment horizontal="center" vertical="top" wrapText="1"/>
    </xf>
    <xf numFmtId="0" fontId="55" fillId="0" borderId="60" xfId="0" applyFont="1" applyBorder="1" applyAlignment="1">
      <alignment horizontal="center" vertical="top" wrapText="1"/>
    </xf>
    <xf numFmtId="0" fontId="58" fillId="0" borderId="34" xfId="0" applyFont="1" applyBorder="1" applyAlignment="1">
      <alignment horizontal="center" wrapText="1"/>
    </xf>
    <xf numFmtId="0" fontId="58" fillId="0" borderId="35" xfId="0" applyFont="1" applyBorder="1" applyAlignment="1">
      <alignment horizontal="center" wrapText="1"/>
    </xf>
    <xf numFmtId="0" fontId="58" fillId="0" borderId="60" xfId="0" applyFont="1" applyBorder="1" applyAlignment="1">
      <alignment horizontal="center" wrapText="1"/>
    </xf>
    <xf numFmtId="0" fontId="62" fillId="0" borderId="0" xfId="0" applyFont="1" applyAlignment="1">
      <alignment horizontal="center"/>
    </xf>
    <xf numFmtId="169" fontId="55" fillId="0" borderId="33" xfId="0" applyNumberFormat="1" applyFont="1" applyBorder="1" applyAlignment="1">
      <alignment horizontal="center" vertical="top" wrapText="1"/>
    </xf>
    <xf numFmtId="169" fontId="55" fillId="0" borderId="16" xfId="0" applyNumberFormat="1" applyFont="1" applyBorder="1" applyAlignment="1">
      <alignment horizontal="center" vertical="top" wrapText="1"/>
    </xf>
    <xf numFmtId="169" fontId="55" fillId="0" borderId="51" xfId="0" applyNumberFormat="1" applyFont="1" applyBorder="1" applyAlignment="1">
      <alignment horizontal="center" vertical="top" wrapText="1"/>
    </xf>
    <xf numFmtId="0" fontId="55" fillId="0" borderId="35" xfId="0" applyFont="1" applyBorder="1" applyAlignment="1">
      <alignment horizontal="center" vertical="top" wrapText="1"/>
    </xf>
    <xf numFmtId="0" fontId="60" fillId="0" borderId="0" xfId="0" applyFont="1" applyAlignment="1">
      <alignment horizontal="center" vertical="top"/>
    </xf>
    <xf numFmtId="0" fontId="63" fillId="0" borderId="61" xfId="0" applyFont="1" applyBorder="1" applyAlignment="1">
      <alignment horizontal="center" vertical="center"/>
    </xf>
    <xf numFmtId="0" fontId="64" fillId="0" borderId="18" xfId="0" applyFont="1" applyBorder="1" applyAlignment="1">
      <alignment horizontal="center" vertical="top" wrapText="1"/>
    </xf>
    <xf numFmtId="0" fontId="64" fillId="0" borderId="30" xfId="0" applyFont="1" applyBorder="1" applyAlignment="1">
      <alignment horizontal="center" vertical="top" wrapText="1"/>
    </xf>
    <xf numFmtId="0" fontId="0" fillId="0" borderId="62" xfId="0" applyBorder="1" applyAlignment="1">
      <alignment horizontal="center" vertical="top" wrapText="1"/>
    </xf>
    <xf numFmtId="0" fontId="0" fillId="0" borderId="63" xfId="0" applyBorder="1" applyAlignment="1">
      <alignment horizontal="center" vertical="top" wrapText="1"/>
    </xf>
    <xf numFmtId="0" fontId="0" fillId="0" borderId="39" xfId="0" applyBorder="1" applyAlignment="1">
      <alignment horizontal="center" vertical="top" wrapText="1"/>
    </xf>
    <xf numFmtId="0" fontId="0" fillId="0" borderId="61" xfId="0" applyBorder="1" applyAlignment="1">
      <alignment horizontal="center" vertical="top" wrapText="1"/>
    </xf>
    <xf numFmtId="0" fontId="0" fillId="0" borderId="64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64" fillId="0" borderId="63" xfId="0" applyFont="1" applyBorder="1" applyAlignment="1">
      <alignment horizontal="center" vertical="top" wrapText="1"/>
    </xf>
    <xf numFmtId="0" fontId="64" fillId="0" borderId="18" xfId="0" applyFont="1" applyBorder="1" applyAlignment="1">
      <alignment horizontal="center" vertical="top" wrapText="1"/>
    </xf>
    <xf numFmtId="0" fontId="63" fillId="0" borderId="18" xfId="0" applyFont="1" applyBorder="1" applyAlignment="1">
      <alignment horizontal="center" vertical="top" wrapText="1"/>
    </xf>
    <xf numFmtId="0" fontId="65" fillId="0" borderId="18" xfId="0" applyFont="1" applyBorder="1" applyAlignment="1">
      <alignment vertical="top" wrapText="1"/>
    </xf>
    <xf numFmtId="0" fontId="64" fillId="0" borderId="18" xfId="0" applyFont="1" applyBorder="1" applyAlignment="1">
      <alignment vertical="top" wrapText="1"/>
    </xf>
    <xf numFmtId="169" fontId="64" fillId="0" borderId="18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52" fillId="0" borderId="32" xfId="0" applyFont="1" applyBorder="1" applyAlignment="1">
      <alignment vertical="top" wrapText="1"/>
    </xf>
    <xf numFmtId="0" fontId="64" fillId="0" borderId="18" xfId="0" applyFont="1" applyBorder="1" applyAlignment="1">
      <alignment horizontal="justify" vertical="top" wrapText="1"/>
    </xf>
    <xf numFmtId="0" fontId="64" fillId="0" borderId="18" xfId="0" applyFont="1" applyBorder="1" applyAlignment="1">
      <alignment horizontal="justify" vertical="top" wrapText="1"/>
    </xf>
    <xf numFmtId="0" fontId="64" fillId="0" borderId="18" xfId="0" applyFont="1" applyBorder="1" applyAlignment="1">
      <alignment vertical="top" wrapText="1"/>
    </xf>
    <xf numFmtId="0" fontId="63" fillId="0" borderId="18" xfId="0" applyFont="1" applyBorder="1" applyAlignment="1">
      <alignment horizontal="justify" vertical="top" wrapText="1"/>
    </xf>
    <xf numFmtId="169" fontId="64" fillId="0" borderId="18" xfId="0" applyNumberFormat="1" applyFont="1" applyBorder="1" applyAlignment="1">
      <alignment horizontal="center" vertical="top" wrapText="1"/>
    </xf>
    <xf numFmtId="0" fontId="0" fillId="0" borderId="63" xfId="0" applyBorder="1" applyAlignment="1">
      <alignment vertical="top" wrapText="1"/>
    </xf>
    <xf numFmtId="169" fontId="64" fillId="0" borderId="32" xfId="0" applyNumberFormat="1" applyFont="1" applyBorder="1" applyAlignment="1">
      <alignment horizontal="center" vertical="top" wrapText="1"/>
    </xf>
    <xf numFmtId="0" fontId="64" fillId="0" borderId="32" xfId="0" applyFont="1" applyBorder="1" applyAlignment="1">
      <alignment horizontal="center" vertical="top" wrapText="1"/>
    </xf>
    <xf numFmtId="0" fontId="0" fillId="0" borderId="65" xfId="0" applyBorder="1" applyAlignment="1">
      <alignment vertical="top" wrapText="1"/>
    </xf>
    <xf numFmtId="0" fontId="64" fillId="0" borderId="32" xfId="0" applyFont="1" applyBorder="1" applyAlignment="1">
      <alignment vertical="top" wrapText="1"/>
    </xf>
    <xf numFmtId="0" fontId="63" fillId="0" borderId="18" xfId="0" applyFont="1" applyBorder="1" applyAlignment="1">
      <alignment horizontal="center" vertical="top" wrapText="1"/>
    </xf>
    <xf numFmtId="169" fontId="63" fillId="0" borderId="18" xfId="0" applyNumberFormat="1" applyFont="1" applyBorder="1" applyAlignment="1">
      <alignment horizontal="center" vertical="top" wrapText="1"/>
    </xf>
    <xf numFmtId="0" fontId="0" fillId="0" borderId="39" xfId="0" applyBorder="1" applyAlignment="1">
      <alignment vertical="top" wrapText="1"/>
    </xf>
    <xf numFmtId="0" fontId="0" fillId="0" borderId="64" xfId="0" applyBorder="1" applyAlignment="1">
      <alignment vertical="top" wrapText="1"/>
    </xf>
    <xf numFmtId="0" fontId="66" fillId="0" borderId="0" xfId="0" applyFont="1" applyAlignment="1">
      <alignment horizontal="center"/>
    </xf>
    <xf numFmtId="0" fontId="55" fillId="0" borderId="18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37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55" fillId="0" borderId="29" xfId="0" applyFont="1" applyBorder="1" applyAlignment="1">
      <alignment horizontal="left" vertical="top" wrapText="1"/>
    </xf>
    <xf numFmtId="0" fontId="55" fillId="0" borderId="26" xfId="0" applyFont="1" applyBorder="1" applyAlignment="1">
      <alignment horizontal="left" vertical="top" wrapText="1"/>
    </xf>
    <xf numFmtId="0" fontId="55" fillId="0" borderId="37" xfId="0" applyFont="1" applyBorder="1" applyAlignment="1">
      <alignment horizontal="left" vertical="top" wrapText="1"/>
    </xf>
    <xf numFmtId="0" fontId="55" fillId="0" borderId="29" xfId="0" applyFont="1" applyBorder="1" applyAlignment="1">
      <alignment horizontal="center" vertical="top" wrapText="1"/>
    </xf>
    <xf numFmtId="0" fontId="55" fillId="0" borderId="37" xfId="0" applyFont="1" applyBorder="1" applyAlignment="1">
      <alignment horizontal="center" vertical="top" wrapText="1"/>
    </xf>
    <xf numFmtId="0" fontId="55" fillId="0" borderId="39" xfId="0" applyFont="1" applyBorder="1" applyAlignment="1">
      <alignment horizontal="center" vertical="top" wrapText="1"/>
    </xf>
    <xf numFmtId="0" fontId="55" fillId="0" borderId="64" xfId="0" applyFont="1" applyBorder="1" applyAlignment="1">
      <alignment horizontal="center" vertical="top" wrapText="1"/>
    </xf>
    <xf numFmtId="0" fontId="55" fillId="0" borderId="37" xfId="0" applyFont="1" applyBorder="1" applyAlignment="1">
      <alignment vertical="top" wrapText="1"/>
    </xf>
    <xf numFmtId="0" fontId="57" fillId="0" borderId="29" xfId="0" applyFont="1" applyBorder="1" applyAlignment="1">
      <alignment horizontal="center" vertical="top" wrapText="1"/>
    </xf>
    <xf numFmtId="0" fontId="57" fillId="0" borderId="26" xfId="0" applyFont="1" applyBorder="1" applyAlignment="1">
      <alignment horizontal="center" vertical="top" wrapText="1"/>
    </xf>
    <xf numFmtId="0" fontId="57" fillId="0" borderId="37" xfId="0" applyFont="1" applyBorder="1" applyAlignment="1">
      <alignment horizontal="center" vertical="top" wrapText="1"/>
    </xf>
    <xf numFmtId="0" fontId="57" fillId="0" borderId="30" xfId="0" applyFont="1" applyBorder="1" applyAlignment="1">
      <alignment horizontal="center" vertical="top" wrapText="1"/>
    </xf>
    <xf numFmtId="0" fontId="57" fillId="0" borderId="63" xfId="0" applyFont="1" applyBorder="1" applyAlignment="1">
      <alignment horizontal="center" vertical="top" wrapText="1"/>
    </xf>
    <xf numFmtId="0" fontId="55" fillId="0" borderId="30" xfId="0" applyFont="1" applyBorder="1" applyAlignment="1">
      <alignment horizontal="center" vertical="top" wrapText="1"/>
    </xf>
    <xf numFmtId="0" fontId="55" fillId="0" borderId="62" xfId="0" applyFont="1" applyBorder="1" applyAlignment="1">
      <alignment horizontal="center" vertical="top" wrapText="1"/>
    </xf>
    <xf numFmtId="0" fontId="55" fillId="0" borderId="63" xfId="0" applyFont="1" applyBorder="1" applyAlignment="1">
      <alignment horizontal="center" vertical="top" wrapText="1"/>
    </xf>
    <xf numFmtId="0" fontId="57" fillId="0" borderId="39" xfId="0" applyFont="1" applyBorder="1" applyAlignment="1">
      <alignment vertical="top" wrapText="1"/>
    </xf>
    <xf numFmtId="0" fontId="57" fillId="0" borderId="64" xfId="0" applyFont="1" applyBorder="1" applyAlignment="1">
      <alignment vertical="top" wrapText="1"/>
    </xf>
    <xf numFmtId="0" fontId="55" fillId="0" borderId="38" xfId="0" applyFont="1" applyBorder="1" applyAlignment="1">
      <alignment horizontal="center" vertical="top" wrapText="1"/>
    </xf>
    <xf numFmtId="0" fontId="55" fillId="0" borderId="65" xfId="0" applyFont="1" applyBorder="1" applyAlignment="1">
      <alignment horizontal="center" vertical="top" wrapText="1"/>
    </xf>
    <xf numFmtId="0" fontId="55" fillId="0" borderId="61" xfId="0" applyFont="1" applyBorder="1" applyAlignment="1">
      <alignment horizontal="center" vertical="top" wrapText="1"/>
    </xf>
    <xf numFmtId="0" fontId="55" fillId="0" borderId="18" xfId="0" applyFont="1" applyBorder="1" applyAlignment="1">
      <alignment wrapText="1"/>
    </xf>
    <xf numFmtId="0" fontId="55" fillId="0" borderId="29" xfId="0" applyFont="1" applyBorder="1" applyAlignment="1">
      <alignment horizontal="center" wrapText="1"/>
    </xf>
    <xf numFmtId="0" fontId="55" fillId="0" borderId="37" xfId="0" applyFont="1" applyBorder="1" applyAlignment="1">
      <alignment horizontal="center" wrapText="1"/>
    </xf>
    <xf numFmtId="0" fontId="55" fillId="0" borderId="62" xfId="0" applyFont="1" applyBorder="1" applyAlignment="1">
      <alignment wrapText="1"/>
    </xf>
    <xf numFmtId="0" fontId="55" fillId="0" borderId="63" xfId="0" applyFont="1" applyBorder="1" applyAlignment="1">
      <alignment wrapText="1"/>
    </xf>
    <xf numFmtId="0" fontId="55" fillId="0" borderId="61" xfId="0" applyFont="1" applyBorder="1" applyAlignment="1">
      <alignment wrapText="1"/>
    </xf>
    <xf numFmtId="0" fontId="55" fillId="0" borderId="64" xfId="0" applyFont="1" applyBorder="1" applyAlignment="1">
      <alignment wrapText="1"/>
    </xf>
    <xf numFmtId="0" fontId="55" fillId="0" borderId="26" xfId="0" applyFont="1" applyBorder="1" applyAlignment="1">
      <alignment wrapText="1"/>
    </xf>
    <xf numFmtId="0" fontId="55" fillId="0" borderId="26" xfId="0" applyFont="1" applyBorder="1" applyAlignment="1">
      <alignment horizontal="center" wrapText="1"/>
    </xf>
    <xf numFmtId="0" fontId="57" fillId="0" borderId="26" xfId="0" applyFont="1" applyBorder="1" applyAlignment="1">
      <alignment wrapText="1"/>
    </xf>
    <xf numFmtId="0" fontId="57" fillId="0" borderId="37" xfId="0" applyFont="1" applyBorder="1" applyAlignment="1">
      <alignment wrapText="1"/>
    </xf>
    <xf numFmtId="2" fontId="55" fillId="0" borderId="19" xfId="0" applyNumberFormat="1" applyFont="1" applyBorder="1" applyAlignment="1">
      <alignment horizontal="left" vertical="top" wrapText="1"/>
    </xf>
    <xf numFmtId="0" fontId="55" fillId="0" borderId="26" xfId="0" applyFont="1" applyBorder="1" applyAlignment="1">
      <alignment vertical="top" wrapText="1"/>
    </xf>
    <xf numFmtId="0" fontId="55" fillId="0" borderId="26" xfId="0" applyFont="1" applyBorder="1" applyAlignment="1">
      <alignment horizontal="center" vertical="top" wrapText="1"/>
    </xf>
    <xf numFmtId="2" fontId="55" fillId="0" borderId="32" xfId="0" applyNumberFormat="1" applyFont="1" applyBorder="1" applyAlignment="1">
      <alignment horizontal="left" vertical="top" wrapText="1"/>
    </xf>
    <xf numFmtId="2" fontId="55" fillId="0" borderId="20" xfId="0" applyNumberFormat="1" applyFont="1" applyBorder="1" applyAlignment="1">
      <alignment horizontal="left" vertical="top" wrapText="1"/>
    </xf>
    <xf numFmtId="0" fontId="58" fillId="0" borderId="19" xfId="0" applyFont="1" applyBorder="1" applyAlignment="1">
      <alignment vertical="top" wrapText="1"/>
    </xf>
    <xf numFmtId="0" fontId="58" fillId="0" borderId="26" xfId="0" applyFont="1" applyBorder="1" applyAlignment="1">
      <alignment vertical="top" wrapText="1"/>
    </xf>
    <xf numFmtId="0" fontId="58" fillId="0" borderId="26" xfId="0" applyFont="1" applyBorder="1" applyAlignment="1">
      <alignment horizontal="center" vertical="top" wrapText="1"/>
    </xf>
    <xf numFmtId="0" fontId="58" fillId="0" borderId="37" xfId="0" applyFont="1" applyBorder="1" applyAlignment="1">
      <alignment vertical="top" wrapText="1"/>
    </xf>
    <xf numFmtId="0" fontId="58" fillId="0" borderId="18" xfId="0" applyFont="1" applyBorder="1" applyAlignment="1">
      <alignment horizontal="justify" vertical="top" wrapText="1"/>
    </xf>
    <xf numFmtId="0" fontId="68" fillId="0" borderId="18" xfId="0" applyFont="1" applyBorder="1" applyAlignment="1">
      <alignment horizontal="center" vertical="top" wrapText="1"/>
    </xf>
    <xf numFmtId="0" fontId="68" fillId="0" borderId="26" xfId="0" applyFont="1" applyBorder="1" applyAlignment="1">
      <alignment vertical="top" wrapText="1"/>
    </xf>
    <xf numFmtId="0" fontId="68" fillId="0" borderId="26" xfId="0" applyFont="1" applyBorder="1" applyAlignment="1">
      <alignment horizontal="center" vertical="top" wrapText="1"/>
    </xf>
    <xf numFmtId="0" fontId="68" fillId="0" borderId="37" xfId="0" applyFont="1" applyBorder="1" applyAlignment="1">
      <alignment vertical="top" wrapText="1"/>
    </xf>
    <xf numFmtId="0" fontId="68" fillId="0" borderId="18" xfId="0" applyFont="1" applyBorder="1" applyAlignment="1">
      <alignment horizontal="justify" vertical="top" wrapText="1"/>
    </xf>
    <xf numFmtId="0" fontId="68" fillId="0" borderId="18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view="pageBreakPreview" zoomScaleNormal="85" zoomScaleSheetLayoutView="100" zoomScalePageLayoutView="0" workbookViewId="0" topLeftCell="B1">
      <selection activeCell="B21" sqref="B21:B23"/>
    </sheetView>
  </sheetViews>
  <sheetFormatPr defaultColWidth="9.140625" defaultRowHeight="15"/>
  <cols>
    <col min="1" max="1" width="6.421875" style="0" customWidth="1"/>
    <col min="2" max="2" width="33.00390625" style="0" customWidth="1"/>
    <col min="3" max="3" width="16.57421875" style="0" customWidth="1"/>
    <col min="4" max="4" width="17.140625" style="0" customWidth="1"/>
    <col min="6" max="6" width="13.421875" style="0" customWidth="1"/>
    <col min="7" max="7" width="17.8515625" style="0" customWidth="1"/>
    <col min="9" max="9" width="30.8515625" style="0" customWidth="1"/>
    <col min="10" max="10" width="38.00390625" style="0" customWidth="1"/>
  </cols>
  <sheetData>
    <row r="1" spans="1:10" ht="15">
      <c r="A1" s="186" t="s">
        <v>99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15">
      <c r="A2" s="186" t="s">
        <v>144</v>
      </c>
      <c r="B2" s="186"/>
      <c r="C2" s="186"/>
      <c r="D2" s="186"/>
      <c r="E2" s="186"/>
      <c r="F2" s="186"/>
      <c r="G2" s="186"/>
      <c r="H2" s="186"/>
      <c r="I2" s="186"/>
      <c r="J2" s="186"/>
    </row>
    <row r="3" ht="15">
      <c r="J3" s="53"/>
    </row>
    <row r="4" ht="18" thickBot="1">
      <c r="B4" s="11" t="s">
        <v>33</v>
      </c>
    </row>
    <row r="5" spans="1:10" ht="26.25" thickBot="1">
      <c r="A5" s="187" t="s">
        <v>0</v>
      </c>
      <c r="B5" s="184" t="s">
        <v>1</v>
      </c>
      <c r="C5" s="184" t="s">
        <v>2</v>
      </c>
      <c r="D5" s="1" t="s">
        <v>3</v>
      </c>
      <c r="E5" s="191" t="s">
        <v>5</v>
      </c>
      <c r="F5" s="192"/>
      <c r="G5" s="192"/>
      <c r="H5" s="193"/>
      <c r="I5" s="184" t="s">
        <v>6</v>
      </c>
      <c r="J5" s="184" t="s">
        <v>7</v>
      </c>
    </row>
    <row r="6" spans="1:10" ht="15.75" thickBot="1">
      <c r="A6" s="188"/>
      <c r="B6" s="190"/>
      <c r="C6" s="190"/>
      <c r="D6" s="2" t="s">
        <v>4</v>
      </c>
      <c r="E6" s="184" t="s">
        <v>8</v>
      </c>
      <c r="F6" s="191" t="s">
        <v>9</v>
      </c>
      <c r="G6" s="193"/>
      <c r="H6" s="184" t="s">
        <v>10</v>
      </c>
      <c r="I6" s="190"/>
      <c r="J6" s="190"/>
    </row>
    <row r="7" spans="1:10" ht="39.75" thickBot="1">
      <c r="A7" s="189"/>
      <c r="B7" s="185"/>
      <c r="C7" s="185"/>
      <c r="D7" s="3"/>
      <c r="E7" s="185"/>
      <c r="F7" s="4" t="s">
        <v>11</v>
      </c>
      <c r="G7" s="4" t="s">
        <v>12</v>
      </c>
      <c r="H7" s="185"/>
      <c r="I7" s="185"/>
      <c r="J7" s="185"/>
    </row>
    <row r="8" spans="1:10" ht="15.75" thickBot="1">
      <c r="A8" s="5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</row>
    <row r="9" spans="1:10" ht="20.25" customHeight="1" thickBot="1">
      <c r="A9" s="172" t="s">
        <v>13</v>
      </c>
      <c r="B9" s="175" t="s">
        <v>14</v>
      </c>
      <c r="C9" s="6" t="s">
        <v>15</v>
      </c>
      <c r="D9" s="6">
        <f>F9+G9</f>
        <v>58766.15796</v>
      </c>
      <c r="E9" s="6"/>
      <c r="F9" s="6">
        <v>5050.92</v>
      </c>
      <c r="G9" s="6">
        <v>53715.23796</v>
      </c>
      <c r="H9" s="6"/>
      <c r="I9" s="178" t="s">
        <v>16</v>
      </c>
      <c r="J9" s="178" t="s">
        <v>17</v>
      </c>
    </row>
    <row r="10" spans="1:10" ht="15.75" thickBot="1">
      <c r="A10" s="173"/>
      <c r="B10" s="176"/>
      <c r="C10" s="6" t="s">
        <v>18</v>
      </c>
      <c r="D10" s="110">
        <f>SUM(E10:G10)</f>
        <v>60974.213189999995</v>
      </c>
      <c r="E10" s="62">
        <f>SUM(E14+E18+E22)</f>
        <v>0</v>
      </c>
      <c r="F10" s="6">
        <f>SUM(F14+F18+F22)</f>
        <v>4514.5</v>
      </c>
      <c r="G10" s="6">
        <f>SUM(G14+G18+G22)</f>
        <v>56459.713189999995</v>
      </c>
      <c r="H10" s="6"/>
      <c r="I10" s="179"/>
      <c r="J10" s="179"/>
    </row>
    <row r="11" spans="1:10" ht="32.25" customHeight="1" thickBot="1">
      <c r="A11" s="173"/>
      <c r="B11" s="177"/>
      <c r="C11" s="6" t="s">
        <v>19</v>
      </c>
      <c r="D11" s="6">
        <f>F11+G11</f>
        <v>65041.52631</v>
      </c>
      <c r="E11" s="6"/>
      <c r="F11" s="6">
        <f>SUM(F15+F19+F23)</f>
        <v>6211.5</v>
      </c>
      <c r="G11" s="6">
        <f>SUM(G15+G19+G23)</f>
        <v>58830.02631</v>
      </c>
      <c r="H11" s="6"/>
      <c r="I11" s="179"/>
      <c r="J11" s="179"/>
    </row>
    <row r="12" spans="1:10" ht="30.75" customHeight="1" thickBot="1">
      <c r="A12" s="174"/>
      <c r="B12" s="7" t="s">
        <v>20</v>
      </c>
      <c r="C12" s="8" t="s">
        <v>21</v>
      </c>
      <c r="D12" s="12">
        <f>SUM(E12:G12)</f>
        <v>184781.89746</v>
      </c>
      <c r="E12" s="167">
        <f>SUM(E9:E11)</f>
        <v>0</v>
      </c>
      <c r="F12" s="13">
        <f>SUM(F9+F10+F11)</f>
        <v>15776.92</v>
      </c>
      <c r="G12" s="12">
        <f>SUM(G9+G10+G11)</f>
        <v>169004.97746</v>
      </c>
      <c r="H12" s="8"/>
      <c r="I12" s="180"/>
      <c r="J12" s="180"/>
    </row>
    <row r="13" spans="1:10" ht="27" customHeight="1" thickBot="1">
      <c r="A13" s="172" t="s">
        <v>22</v>
      </c>
      <c r="B13" s="175" t="s">
        <v>23</v>
      </c>
      <c r="C13" s="6" t="s">
        <v>15</v>
      </c>
      <c r="D13" s="6">
        <f>F13+G13</f>
        <v>58494.05796</v>
      </c>
      <c r="E13" s="6"/>
      <c r="F13" s="6">
        <v>5050.92</v>
      </c>
      <c r="G13" s="58">
        <v>53443.13796</v>
      </c>
      <c r="H13" s="6"/>
      <c r="I13" s="178" t="s">
        <v>16</v>
      </c>
      <c r="J13" s="181" t="s">
        <v>24</v>
      </c>
    </row>
    <row r="14" spans="1:10" ht="27" customHeight="1" thickBot="1">
      <c r="A14" s="173"/>
      <c r="B14" s="176"/>
      <c r="C14" s="6" t="s">
        <v>18</v>
      </c>
      <c r="D14" s="6">
        <f>F14+G14</f>
        <v>60654.61319</v>
      </c>
      <c r="E14" s="62">
        <v>0</v>
      </c>
      <c r="F14" s="6">
        <v>4514.5</v>
      </c>
      <c r="G14" s="6">
        <v>56140.11319</v>
      </c>
      <c r="H14" s="6"/>
      <c r="I14" s="179"/>
      <c r="J14" s="182"/>
    </row>
    <row r="15" spans="1:10" ht="24.75" customHeight="1" thickBot="1">
      <c r="A15" s="174"/>
      <c r="B15" s="177"/>
      <c r="C15" s="6" t="s">
        <v>19</v>
      </c>
      <c r="D15" s="6">
        <f>F15+G15</f>
        <v>64719.92631</v>
      </c>
      <c r="E15" s="6"/>
      <c r="F15" s="6">
        <v>6211.5</v>
      </c>
      <c r="G15" s="6">
        <v>58508.42631</v>
      </c>
      <c r="H15" s="6"/>
      <c r="I15" s="179"/>
      <c r="J15" s="182"/>
    </row>
    <row r="16" spans="1:10" ht="21" customHeight="1" thickBot="1">
      <c r="A16" s="9"/>
      <c r="B16" s="7" t="s">
        <v>25</v>
      </c>
      <c r="C16" s="8" t="s">
        <v>21</v>
      </c>
      <c r="D16" s="12">
        <f>SUM(D13:D15)</f>
        <v>183868.59746</v>
      </c>
      <c r="E16" s="8"/>
      <c r="F16" s="8">
        <f>F13+F14+F15</f>
        <v>15776.92</v>
      </c>
      <c r="G16" s="12">
        <f>G13+G14+G15</f>
        <v>168091.67746</v>
      </c>
      <c r="H16" s="8"/>
      <c r="I16" s="180"/>
      <c r="J16" s="183"/>
    </row>
    <row r="17" spans="1:10" ht="47.25" customHeight="1" thickBot="1">
      <c r="A17" s="172" t="s">
        <v>26</v>
      </c>
      <c r="B17" s="175" t="s">
        <v>27</v>
      </c>
      <c r="C17" s="6" t="s">
        <v>15</v>
      </c>
      <c r="D17" s="6">
        <f>F17+G17</f>
        <v>258.5</v>
      </c>
      <c r="E17" s="6"/>
      <c r="F17" s="6">
        <v>0</v>
      </c>
      <c r="G17" s="6">
        <v>258.5</v>
      </c>
      <c r="H17" s="8"/>
      <c r="I17" s="178" t="s">
        <v>16</v>
      </c>
      <c r="J17" s="181" t="s">
        <v>28</v>
      </c>
    </row>
    <row r="18" spans="1:10" ht="15.75" thickBot="1">
      <c r="A18" s="173"/>
      <c r="B18" s="176"/>
      <c r="C18" s="6" t="s">
        <v>18</v>
      </c>
      <c r="D18" s="6">
        <f>SUM(E18:G18)</f>
        <v>308.5</v>
      </c>
      <c r="E18" s="8"/>
      <c r="F18" s="8"/>
      <c r="G18" s="6">
        <v>308.5</v>
      </c>
      <c r="H18" s="8"/>
      <c r="I18" s="179"/>
      <c r="J18" s="182"/>
    </row>
    <row r="19" spans="1:10" ht="24.75" customHeight="1" thickBot="1">
      <c r="A19" s="174"/>
      <c r="B19" s="177"/>
      <c r="C19" s="6" t="s">
        <v>19</v>
      </c>
      <c r="D19" s="6">
        <f>SUM(E19:G19)</f>
        <v>308.5</v>
      </c>
      <c r="E19" s="8"/>
      <c r="F19" s="8"/>
      <c r="G19" s="6">
        <v>308.5</v>
      </c>
      <c r="H19" s="8"/>
      <c r="I19" s="179"/>
      <c r="J19" s="182"/>
    </row>
    <row r="20" spans="1:10" ht="18" customHeight="1" thickBot="1">
      <c r="A20" s="9"/>
      <c r="B20" s="7" t="s">
        <v>29</v>
      </c>
      <c r="C20" s="8" t="s">
        <v>21</v>
      </c>
      <c r="D20" s="8">
        <f>D17+D18+D19</f>
        <v>875.5</v>
      </c>
      <c r="E20" s="8"/>
      <c r="F20" s="8">
        <f>F17+F18+F19</f>
        <v>0</v>
      </c>
      <c r="G20" s="8">
        <f>G17+G18+G19</f>
        <v>875.5</v>
      </c>
      <c r="H20" s="8"/>
      <c r="I20" s="180"/>
      <c r="J20" s="183"/>
    </row>
    <row r="21" spans="1:10" ht="46.5" customHeight="1" thickBot="1">
      <c r="A21" s="172" t="s">
        <v>30</v>
      </c>
      <c r="B21" s="175" t="s">
        <v>31</v>
      </c>
      <c r="C21" s="6" t="s">
        <v>15</v>
      </c>
      <c r="D21" s="6">
        <f>F21+G21</f>
        <v>13.6</v>
      </c>
      <c r="E21" s="8"/>
      <c r="F21" s="8"/>
      <c r="G21" s="6">
        <v>13.6</v>
      </c>
      <c r="H21" s="8"/>
      <c r="I21" s="178" t="s">
        <v>16</v>
      </c>
      <c r="J21" s="175" t="s">
        <v>32</v>
      </c>
    </row>
    <row r="22" spans="1:10" ht="15.75" thickBot="1">
      <c r="A22" s="173"/>
      <c r="B22" s="176"/>
      <c r="C22" s="6" t="s">
        <v>18</v>
      </c>
      <c r="D22" s="6">
        <f>F22+G22</f>
        <v>11.1</v>
      </c>
      <c r="E22" s="8"/>
      <c r="F22" s="8"/>
      <c r="G22" s="6">
        <v>11.1</v>
      </c>
      <c r="H22" s="8"/>
      <c r="I22" s="179"/>
      <c r="J22" s="176"/>
    </row>
    <row r="23" spans="1:10" ht="27.75" customHeight="1" thickBot="1">
      <c r="A23" s="174"/>
      <c r="B23" s="177"/>
      <c r="C23" s="6" t="s">
        <v>19</v>
      </c>
      <c r="D23" s="6">
        <f>F23+G23</f>
        <v>13.1</v>
      </c>
      <c r="E23" s="8"/>
      <c r="F23" s="8"/>
      <c r="G23" s="6">
        <v>13.1</v>
      </c>
      <c r="H23" s="8"/>
      <c r="I23" s="180"/>
      <c r="J23" s="177"/>
    </row>
    <row r="24" spans="1:10" ht="16.5" customHeight="1" thickBot="1">
      <c r="A24" s="9"/>
      <c r="B24" s="7" t="s">
        <v>29</v>
      </c>
      <c r="C24" s="8" t="s">
        <v>21</v>
      </c>
      <c r="D24" s="8">
        <f>D21+D22+D23</f>
        <v>37.8</v>
      </c>
      <c r="E24" s="8"/>
      <c r="F24" s="8"/>
      <c r="G24" s="8">
        <f>G21+G22+G23</f>
        <v>37.8</v>
      </c>
      <c r="H24" s="8"/>
      <c r="I24" s="6"/>
      <c r="J24" s="10"/>
    </row>
  </sheetData>
  <sheetProtection/>
  <mergeCells count="27">
    <mergeCell ref="A1:J1"/>
    <mergeCell ref="A2:J2"/>
    <mergeCell ref="A5:A7"/>
    <mergeCell ref="B5:B7"/>
    <mergeCell ref="C5:C7"/>
    <mergeCell ref="E5:H5"/>
    <mergeCell ref="I5:I7"/>
    <mergeCell ref="J5:J7"/>
    <mergeCell ref="E6:E7"/>
    <mergeCell ref="F6:G6"/>
    <mergeCell ref="H6:H7"/>
    <mergeCell ref="A9:A12"/>
    <mergeCell ref="B9:B11"/>
    <mergeCell ref="I9:I12"/>
    <mergeCell ref="J9:J12"/>
    <mergeCell ref="A13:A15"/>
    <mergeCell ref="B13:B15"/>
    <mergeCell ref="I13:I16"/>
    <mergeCell ref="J13:J16"/>
    <mergeCell ref="A17:A19"/>
    <mergeCell ref="B17:B19"/>
    <mergeCell ref="I17:I20"/>
    <mergeCell ref="J17:J20"/>
    <mergeCell ref="A21:A23"/>
    <mergeCell ref="B21:B23"/>
    <mergeCell ref="I21:I23"/>
    <mergeCell ref="J21:J23"/>
  </mergeCells>
  <printOptions/>
  <pageMargins left="0.7086614173228347" right="0.7086614173228347" top="0.37" bottom="0.7480314960629921" header="0.31496062992125984" footer="0.31496062992125984"/>
  <pageSetup fitToHeight="7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9"/>
  <sheetViews>
    <sheetView view="pageBreakPreview" zoomScaleSheetLayoutView="100" zoomScalePageLayoutView="0" workbookViewId="0" topLeftCell="A1">
      <selection activeCell="H87" sqref="H87"/>
    </sheetView>
  </sheetViews>
  <sheetFormatPr defaultColWidth="9.140625" defaultRowHeight="15"/>
  <cols>
    <col min="2" max="2" width="35.7109375" style="0" customWidth="1"/>
    <col min="4" max="4" width="12.57421875" style="40" customWidth="1"/>
    <col min="6" max="6" width="12.00390625" style="131" customWidth="1"/>
    <col min="7" max="7" width="13.140625" style="0" customWidth="1"/>
    <col min="9" max="9" width="22.57421875" style="0" customWidth="1"/>
    <col min="10" max="10" width="26.7109375" style="0" customWidth="1"/>
    <col min="11" max="11" width="8.8515625" style="0" customWidth="1"/>
    <col min="12" max="12" width="0.13671875" style="0" hidden="1" customWidth="1"/>
    <col min="13" max="13" width="9.140625" style="0" hidden="1" customWidth="1"/>
    <col min="14" max="14" width="0.13671875" style="0" hidden="1" customWidth="1"/>
    <col min="15" max="17" width="9.140625" style="0" hidden="1" customWidth="1"/>
  </cols>
  <sheetData>
    <row r="1" spans="1:21" ht="15">
      <c r="A1" s="251" t="s">
        <v>98</v>
      </c>
      <c r="B1" s="251"/>
      <c r="C1" s="251"/>
      <c r="D1" s="251"/>
      <c r="E1" s="251"/>
      <c r="F1" s="251"/>
      <c r="G1" s="251"/>
      <c r="H1" s="251"/>
      <c r="I1" s="251"/>
      <c r="J1" s="251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1" ht="15">
      <c r="A2" s="251" t="s">
        <v>118</v>
      </c>
      <c r="B2" s="251"/>
      <c r="C2" s="251"/>
      <c r="D2" s="251"/>
      <c r="E2" s="251"/>
      <c r="F2" s="251"/>
      <c r="G2" s="251"/>
      <c r="H2" s="251"/>
      <c r="I2" s="251"/>
      <c r="J2" s="251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10" ht="15">
      <c r="A3" s="54"/>
      <c r="B3" s="54"/>
      <c r="C3" s="54"/>
      <c r="D3" s="55"/>
      <c r="E3" s="54"/>
      <c r="F3" s="122"/>
      <c r="G3" s="54"/>
      <c r="H3" s="54"/>
      <c r="I3" s="54"/>
      <c r="J3" s="56"/>
    </row>
    <row r="4" spans="1:10" ht="15" customHeight="1" thickBot="1">
      <c r="A4" s="329" t="s">
        <v>34</v>
      </c>
      <c r="B4" s="329"/>
      <c r="C4" s="329"/>
      <c r="D4" s="329"/>
      <c r="E4" s="329"/>
      <c r="F4" s="329"/>
      <c r="G4" s="329"/>
      <c r="H4" s="329"/>
      <c r="I4" s="329"/>
      <c r="J4" s="329"/>
    </row>
    <row r="5" spans="1:10" ht="15.75" thickBot="1">
      <c r="A5" s="320" t="s">
        <v>35</v>
      </c>
      <c r="B5" s="320" t="s">
        <v>36</v>
      </c>
      <c r="C5" s="320" t="s">
        <v>2</v>
      </c>
      <c r="D5" s="330" t="s">
        <v>37</v>
      </c>
      <c r="E5" s="324" t="s">
        <v>38</v>
      </c>
      <c r="F5" s="333"/>
      <c r="G5" s="333"/>
      <c r="H5" s="325"/>
      <c r="I5" s="317" t="s">
        <v>39</v>
      </c>
      <c r="J5" s="320" t="s">
        <v>40</v>
      </c>
    </row>
    <row r="6" spans="1:10" ht="15.75" thickBot="1">
      <c r="A6" s="321"/>
      <c r="B6" s="321"/>
      <c r="C6" s="321"/>
      <c r="D6" s="331"/>
      <c r="E6" s="320" t="s">
        <v>41</v>
      </c>
      <c r="F6" s="324" t="s">
        <v>9</v>
      </c>
      <c r="G6" s="325"/>
      <c r="H6" s="317" t="s">
        <v>42</v>
      </c>
      <c r="I6" s="318"/>
      <c r="J6" s="321"/>
    </row>
    <row r="7" spans="1:10" ht="39.75" thickBot="1">
      <c r="A7" s="323"/>
      <c r="B7" s="323"/>
      <c r="C7" s="323"/>
      <c r="D7" s="332"/>
      <c r="E7" s="323"/>
      <c r="F7" s="123" t="s">
        <v>43</v>
      </c>
      <c r="G7" s="15" t="s">
        <v>44</v>
      </c>
      <c r="H7" s="319"/>
      <c r="I7" s="319"/>
      <c r="J7" s="322"/>
    </row>
    <row r="8" spans="1:10" ht="15.75" thickBot="1">
      <c r="A8" s="16">
        <v>1</v>
      </c>
      <c r="B8" s="17">
        <v>2</v>
      </c>
      <c r="C8" s="14">
        <v>3</v>
      </c>
      <c r="D8" s="61">
        <v>4</v>
      </c>
      <c r="E8" s="14">
        <v>5</v>
      </c>
      <c r="F8" s="132">
        <v>6</v>
      </c>
      <c r="G8" s="14">
        <v>7</v>
      </c>
      <c r="H8" s="17">
        <v>8</v>
      </c>
      <c r="I8" s="14">
        <v>9</v>
      </c>
      <c r="J8" s="17">
        <v>10</v>
      </c>
    </row>
    <row r="9" spans="1:10" ht="15.75" thickBot="1">
      <c r="A9" s="326" t="s">
        <v>112</v>
      </c>
      <c r="B9" s="327"/>
      <c r="C9" s="327"/>
      <c r="D9" s="327"/>
      <c r="E9" s="327"/>
      <c r="F9" s="327"/>
      <c r="G9" s="327"/>
      <c r="H9" s="327"/>
      <c r="I9" s="327"/>
      <c r="J9" s="328"/>
    </row>
    <row r="10" spans="1:10" ht="15">
      <c r="A10" s="18"/>
      <c r="B10" s="262" t="s">
        <v>140</v>
      </c>
      <c r="C10" s="263"/>
      <c r="D10" s="263"/>
      <c r="E10" s="263"/>
      <c r="F10" s="263"/>
      <c r="G10" s="263"/>
      <c r="H10" s="263"/>
      <c r="I10" s="263"/>
      <c r="J10" s="264"/>
    </row>
    <row r="11" spans="1:10" ht="15.75" thickBot="1">
      <c r="A11" s="19"/>
      <c r="B11" s="313"/>
      <c r="C11" s="314"/>
      <c r="D11" s="314"/>
      <c r="E11" s="314"/>
      <c r="F11" s="314"/>
      <c r="G11" s="314"/>
      <c r="H11" s="314"/>
      <c r="I11" s="314"/>
      <c r="J11" s="315"/>
    </row>
    <row r="12" spans="1:10" ht="22.5" customHeight="1">
      <c r="A12" s="295" t="s">
        <v>22</v>
      </c>
      <c r="B12" s="262" t="s">
        <v>45</v>
      </c>
      <c r="C12" s="29">
        <v>2014</v>
      </c>
      <c r="D12" s="37">
        <f>F12+G12</f>
        <v>18</v>
      </c>
      <c r="E12" s="29"/>
      <c r="F12" s="42">
        <v>0</v>
      </c>
      <c r="G12" s="37">
        <v>18</v>
      </c>
      <c r="H12" s="29"/>
      <c r="I12" s="211" t="s">
        <v>46</v>
      </c>
      <c r="J12" s="233" t="s">
        <v>47</v>
      </c>
    </row>
    <row r="13" spans="1:10" ht="15">
      <c r="A13" s="281"/>
      <c r="B13" s="237"/>
      <c r="C13" s="67">
        <v>2015</v>
      </c>
      <c r="D13" s="37">
        <f>F13+G13</f>
        <v>18</v>
      </c>
      <c r="E13" s="29"/>
      <c r="F13" s="42">
        <v>0</v>
      </c>
      <c r="G13" s="37">
        <v>18</v>
      </c>
      <c r="H13" s="30"/>
      <c r="I13" s="212"/>
      <c r="J13" s="234"/>
    </row>
    <row r="14" spans="1:10" ht="15.75" thickBot="1">
      <c r="A14" s="312"/>
      <c r="B14" s="275"/>
      <c r="C14" s="63">
        <v>2016</v>
      </c>
      <c r="D14" s="37">
        <f>F14+G14</f>
        <v>18</v>
      </c>
      <c r="E14" s="67"/>
      <c r="F14" s="42">
        <v>0</v>
      </c>
      <c r="G14" s="37">
        <v>18</v>
      </c>
      <c r="H14" s="29"/>
      <c r="I14" s="213"/>
      <c r="J14" s="235"/>
    </row>
    <row r="15" spans="1:10" ht="36" customHeight="1">
      <c r="A15" s="295" t="s">
        <v>26</v>
      </c>
      <c r="B15" s="88" t="s">
        <v>48</v>
      </c>
      <c r="C15" s="89">
        <v>2014</v>
      </c>
      <c r="D15" s="79">
        <v>0</v>
      </c>
      <c r="E15" s="37">
        <v>0</v>
      </c>
      <c r="F15" s="121">
        <v>0</v>
      </c>
      <c r="G15" s="37">
        <v>0</v>
      </c>
      <c r="H15" s="65"/>
      <c r="I15" s="288" t="s">
        <v>49</v>
      </c>
      <c r="J15" s="215"/>
    </row>
    <row r="16" spans="1:10" ht="33" customHeight="1">
      <c r="A16" s="281"/>
      <c r="B16" s="88" t="s">
        <v>50</v>
      </c>
      <c r="C16" s="31" t="s">
        <v>51</v>
      </c>
      <c r="D16" s="37">
        <v>0</v>
      </c>
      <c r="E16" s="37">
        <v>0</v>
      </c>
      <c r="F16" s="42">
        <v>0</v>
      </c>
      <c r="G16" s="37">
        <v>0</v>
      </c>
      <c r="H16" s="30"/>
      <c r="I16" s="288"/>
      <c r="J16" s="216"/>
    </row>
    <row r="17" spans="1:10" ht="26.25" customHeight="1">
      <c r="A17" s="281"/>
      <c r="B17" s="88" t="s">
        <v>52</v>
      </c>
      <c r="C17" s="215">
        <v>2016</v>
      </c>
      <c r="D17" s="316">
        <f>SUM(E17:G18)</f>
        <v>0</v>
      </c>
      <c r="E17" s="305">
        <v>0</v>
      </c>
      <c r="F17" s="304">
        <v>0</v>
      </c>
      <c r="G17" s="305"/>
      <c r="H17" s="194"/>
      <c r="I17" s="288"/>
      <c r="J17" s="216"/>
    </row>
    <row r="18" spans="1:10" ht="26.25" thickBot="1">
      <c r="A18" s="281"/>
      <c r="B18" s="88" t="s">
        <v>53</v>
      </c>
      <c r="C18" s="217"/>
      <c r="D18" s="316"/>
      <c r="E18" s="306"/>
      <c r="F18" s="304"/>
      <c r="G18" s="306"/>
      <c r="H18" s="196"/>
      <c r="I18" s="288"/>
      <c r="J18" s="216"/>
    </row>
    <row r="19" spans="1:10" ht="40.5" customHeight="1">
      <c r="A19" s="295" t="s">
        <v>30</v>
      </c>
      <c r="B19" s="309" t="s">
        <v>54</v>
      </c>
      <c r="C19" s="72">
        <v>2014</v>
      </c>
      <c r="D19" s="73">
        <f>E19+F19+G19</f>
        <v>0</v>
      </c>
      <c r="E19" s="72"/>
      <c r="F19" s="126"/>
      <c r="G19" s="77">
        <v>0</v>
      </c>
      <c r="H19" s="78"/>
      <c r="I19" s="310" t="s">
        <v>55</v>
      </c>
      <c r="J19" s="294" t="s">
        <v>56</v>
      </c>
    </row>
    <row r="20" spans="1:10" ht="15">
      <c r="A20" s="281"/>
      <c r="B20" s="292"/>
      <c r="C20" s="67">
        <v>2015</v>
      </c>
      <c r="D20" s="37">
        <v>0</v>
      </c>
      <c r="E20" s="67"/>
      <c r="F20" s="42"/>
      <c r="G20" s="37">
        <v>0</v>
      </c>
      <c r="H20" s="66"/>
      <c r="I20" s="311"/>
      <c r="J20" s="234"/>
    </row>
    <row r="21" spans="1:10" ht="23.25" customHeight="1">
      <c r="A21" s="281"/>
      <c r="B21" s="292"/>
      <c r="C21" s="67">
        <v>2016</v>
      </c>
      <c r="D21" s="75">
        <f>SUM(E21:G21)</f>
        <v>0</v>
      </c>
      <c r="E21" s="67"/>
      <c r="F21" s="42">
        <v>0</v>
      </c>
      <c r="G21" s="79">
        <v>0</v>
      </c>
      <c r="H21" s="66"/>
      <c r="I21" s="311"/>
      <c r="J21" s="235"/>
    </row>
    <row r="22" spans="1:10" ht="21" customHeight="1">
      <c r="A22" s="266" t="s">
        <v>120</v>
      </c>
      <c r="B22" s="308" t="s">
        <v>92</v>
      </c>
      <c r="C22" s="29">
        <v>2014</v>
      </c>
      <c r="D22" s="37">
        <f>E22+F22+G22</f>
        <v>0</v>
      </c>
      <c r="E22" s="29"/>
      <c r="F22" s="42"/>
      <c r="G22" s="37">
        <v>0</v>
      </c>
      <c r="H22" s="28"/>
      <c r="I22" s="307" t="s">
        <v>57</v>
      </c>
      <c r="J22" s="284" t="s">
        <v>58</v>
      </c>
    </row>
    <row r="23" spans="1:10" ht="15">
      <c r="A23" s="266"/>
      <c r="B23" s="308"/>
      <c r="C23" s="29">
        <v>2015</v>
      </c>
      <c r="D23" s="37">
        <v>0</v>
      </c>
      <c r="E23" s="29"/>
      <c r="F23" s="42"/>
      <c r="G23" s="37">
        <v>0</v>
      </c>
      <c r="H23" s="28"/>
      <c r="I23" s="307"/>
      <c r="J23" s="284"/>
    </row>
    <row r="24" spans="1:10" ht="15.75" thickBot="1">
      <c r="A24" s="266"/>
      <c r="B24" s="308"/>
      <c r="C24" s="29">
        <v>2016</v>
      </c>
      <c r="D24" s="37">
        <f>SUM(E24:G24)</f>
        <v>0</v>
      </c>
      <c r="E24" s="29"/>
      <c r="F24" s="42">
        <v>0</v>
      </c>
      <c r="G24" s="37">
        <v>0</v>
      </c>
      <c r="H24" s="28"/>
      <c r="I24" s="307"/>
      <c r="J24" s="284"/>
    </row>
    <row r="25" spans="1:10" ht="25.5" customHeight="1">
      <c r="A25" s="295" t="s">
        <v>121</v>
      </c>
      <c r="B25" s="296" t="s">
        <v>59</v>
      </c>
      <c r="C25" s="302">
        <v>2014</v>
      </c>
      <c r="D25" s="91">
        <f>G25</f>
        <v>88.35</v>
      </c>
      <c r="E25" s="92"/>
      <c r="F25" s="91"/>
      <c r="G25" s="72">
        <v>88.35</v>
      </c>
      <c r="H25" s="78"/>
      <c r="I25" s="85" t="s">
        <v>57</v>
      </c>
      <c r="J25" s="294" t="s">
        <v>60</v>
      </c>
    </row>
    <row r="26" spans="1:10" ht="15.75" customHeight="1" hidden="1" thickBot="1">
      <c r="A26" s="281"/>
      <c r="B26" s="297"/>
      <c r="C26" s="206"/>
      <c r="D26" s="38">
        <f>G26</f>
        <v>0</v>
      </c>
      <c r="E26" s="70"/>
      <c r="F26" s="133"/>
      <c r="G26" s="23"/>
      <c r="H26" s="51"/>
      <c r="I26" s="86"/>
      <c r="J26" s="234"/>
    </row>
    <row r="27" spans="1:10" ht="15.75" thickBot="1">
      <c r="A27" s="281"/>
      <c r="B27" s="297"/>
      <c r="C27" s="227"/>
      <c r="D27" s="52">
        <f>E27+F27+G27</f>
        <v>256.14</v>
      </c>
      <c r="E27" s="67"/>
      <c r="F27" s="134"/>
      <c r="G27" s="93">
        <v>256.14</v>
      </c>
      <c r="H27" s="94"/>
      <c r="I27" s="87" t="s">
        <v>95</v>
      </c>
      <c r="J27" s="234"/>
    </row>
    <row r="28" spans="1:10" ht="24.75" customHeight="1">
      <c r="A28" s="281"/>
      <c r="B28" s="297"/>
      <c r="C28" s="215">
        <v>2015</v>
      </c>
      <c r="D28" s="79">
        <f>G28</f>
        <v>327.1</v>
      </c>
      <c r="E28" s="67"/>
      <c r="F28" s="121"/>
      <c r="G28" s="37">
        <v>327.1</v>
      </c>
      <c r="H28" s="103"/>
      <c r="I28" s="85" t="s">
        <v>55</v>
      </c>
      <c r="J28" s="234"/>
    </row>
    <row r="29" spans="1:11" ht="18.75" customHeight="1">
      <c r="A29" s="281"/>
      <c r="B29" s="297"/>
      <c r="C29" s="303"/>
      <c r="D29" s="37">
        <f>SUM(E29:G29)</f>
        <v>100</v>
      </c>
      <c r="E29" s="67"/>
      <c r="F29" s="42"/>
      <c r="G29" s="79">
        <v>100</v>
      </c>
      <c r="H29" s="66"/>
      <c r="I29" s="68" t="s">
        <v>86</v>
      </c>
      <c r="J29" s="234"/>
      <c r="K29" t="s">
        <v>62</v>
      </c>
    </row>
    <row r="30" spans="1:10" ht="18.75" customHeight="1">
      <c r="A30" s="281"/>
      <c r="B30" s="297"/>
      <c r="C30" s="303"/>
      <c r="D30" s="43">
        <f>SUM(E30:G30)</f>
        <v>29.44298</v>
      </c>
      <c r="E30" s="105"/>
      <c r="F30" s="127"/>
      <c r="G30" s="43">
        <v>29.44298</v>
      </c>
      <c r="H30" s="104"/>
      <c r="I30" s="106" t="s">
        <v>85</v>
      </c>
      <c r="J30" s="234"/>
    </row>
    <row r="31" spans="1:10" ht="18.75" customHeight="1" thickBot="1">
      <c r="A31" s="281"/>
      <c r="B31" s="297"/>
      <c r="C31" s="286"/>
      <c r="D31" s="37">
        <f>SUM(E31:G31)</f>
        <v>65</v>
      </c>
      <c r="E31" s="67"/>
      <c r="F31" s="127"/>
      <c r="G31" s="37">
        <v>65</v>
      </c>
      <c r="H31" s="66"/>
      <c r="I31" s="109" t="s">
        <v>84</v>
      </c>
      <c r="J31" s="234"/>
    </row>
    <row r="32" spans="1:10" ht="26.25" thickBot="1">
      <c r="A32" s="287"/>
      <c r="B32" s="298"/>
      <c r="C32" s="81">
        <v>2016</v>
      </c>
      <c r="D32" s="90">
        <f>G32</f>
        <v>273</v>
      </c>
      <c r="E32" s="81"/>
      <c r="F32" s="135">
        <v>0</v>
      </c>
      <c r="G32" s="41">
        <v>273</v>
      </c>
      <c r="H32" s="96"/>
      <c r="I32" s="85" t="s">
        <v>55</v>
      </c>
      <c r="J32" s="290"/>
    </row>
    <row r="33" spans="1:11" ht="24.75" customHeight="1">
      <c r="A33" s="280" t="s">
        <v>122</v>
      </c>
      <c r="B33" s="299" t="s">
        <v>101</v>
      </c>
      <c r="C33" s="302">
        <v>2014</v>
      </c>
      <c r="D33" s="73">
        <f>E33+F33+G33</f>
        <v>115</v>
      </c>
      <c r="E33" s="71"/>
      <c r="F33" s="126"/>
      <c r="G33" s="79">
        <v>115</v>
      </c>
      <c r="H33" s="76"/>
      <c r="I33" s="97" t="s">
        <v>96</v>
      </c>
      <c r="J33" s="300" t="s">
        <v>61</v>
      </c>
      <c r="K33" t="s">
        <v>62</v>
      </c>
    </row>
    <row r="34" spans="1:10" ht="20.25" customHeight="1">
      <c r="A34" s="281"/>
      <c r="B34" s="297"/>
      <c r="C34" s="286"/>
      <c r="D34" s="37">
        <f>E34+F34+G34</f>
        <v>10.6</v>
      </c>
      <c r="E34" s="67"/>
      <c r="F34" s="42"/>
      <c r="G34" s="67">
        <v>10.6</v>
      </c>
      <c r="H34" s="66"/>
      <c r="I34" s="69" t="s">
        <v>97</v>
      </c>
      <c r="J34" s="216"/>
    </row>
    <row r="35" spans="1:10" ht="24.75" customHeight="1">
      <c r="A35" s="281"/>
      <c r="B35" s="297"/>
      <c r="C35" s="215">
        <v>2015</v>
      </c>
      <c r="D35" s="44">
        <f>SUM(E35:G35)</f>
        <v>473.796</v>
      </c>
      <c r="E35" s="71"/>
      <c r="F35" s="42"/>
      <c r="G35" s="44">
        <v>473.796</v>
      </c>
      <c r="H35" s="66"/>
      <c r="I35" s="68" t="s">
        <v>55</v>
      </c>
      <c r="J35" s="216"/>
    </row>
    <row r="36" spans="1:10" ht="19.5" customHeight="1">
      <c r="A36" s="281"/>
      <c r="B36" s="297"/>
      <c r="C36" s="286"/>
      <c r="D36" s="108">
        <f>SUM(E36:G36)</f>
        <v>359.653</v>
      </c>
      <c r="E36" s="67"/>
      <c r="F36" s="42"/>
      <c r="G36" s="107">
        <v>359.653</v>
      </c>
      <c r="H36" s="66"/>
      <c r="I36" s="95" t="s">
        <v>86</v>
      </c>
      <c r="J36" s="216"/>
    </row>
    <row r="37" spans="1:10" ht="19.5" customHeight="1">
      <c r="A37" s="281"/>
      <c r="B37" s="297"/>
      <c r="C37" s="215">
        <v>2016</v>
      </c>
      <c r="D37" s="108">
        <f>SUM(E37:G37)</f>
        <v>36.469</v>
      </c>
      <c r="E37" s="145"/>
      <c r="F37" s="42"/>
      <c r="G37" s="107">
        <v>36.469</v>
      </c>
      <c r="H37" s="115"/>
      <c r="I37" s="140" t="s">
        <v>86</v>
      </c>
      <c r="J37" s="216"/>
    </row>
    <row r="38" spans="1:10" ht="19.5" customHeight="1">
      <c r="A38" s="281"/>
      <c r="B38" s="297"/>
      <c r="C38" s="216"/>
      <c r="D38" s="108">
        <f>SUM(E38:G38)</f>
        <v>30.8</v>
      </c>
      <c r="E38" s="166"/>
      <c r="F38" s="42"/>
      <c r="G38" s="107">
        <v>30.8</v>
      </c>
      <c r="H38" s="115"/>
      <c r="I38" s="164" t="s">
        <v>80</v>
      </c>
      <c r="J38" s="216"/>
    </row>
    <row r="39" spans="1:10" ht="26.25" thickBot="1">
      <c r="A39" s="287"/>
      <c r="B39" s="298"/>
      <c r="C39" s="286"/>
      <c r="D39" s="44">
        <f>SUM(E39:G39)</f>
        <v>544.87</v>
      </c>
      <c r="E39" s="71"/>
      <c r="F39" s="42">
        <v>0</v>
      </c>
      <c r="G39" s="44">
        <v>544.87</v>
      </c>
      <c r="H39" s="66" t="s">
        <v>62</v>
      </c>
      <c r="I39" s="143" t="s">
        <v>55</v>
      </c>
      <c r="J39" s="301"/>
    </row>
    <row r="40" spans="1:10" ht="15" customHeight="1">
      <c r="A40" s="280" t="s">
        <v>123</v>
      </c>
      <c r="B40" s="236" t="s">
        <v>63</v>
      </c>
      <c r="C40" s="25">
        <v>2014</v>
      </c>
      <c r="D40" s="37">
        <f>E40+F40+G40</f>
        <v>28</v>
      </c>
      <c r="E40" s="25"/>
      <c r="F40" s="42"/>
      <c r="G40" s="37">
        <v>28</v>
      </c>
      <c r="H40" s="26"/>
      <c r="I40" s="288" t="s">
        <v>55</v>
      </c>
      <c r="J40" s="283" t="s">
        <v>64</v>
      </c>
    </row>
    <row r="41" spans="1:10" ht="15">
      <c r="A41" s="281"/>
      <c r="B41" s="237"/>
      <c r="C41" s="25">
        <v>2015</v>
      </c>
      <c r="D41" s="37">
        <v>0</v>
      </c>
      <c r="E41" s="25"/>
      <c r="F41" s="42"/>
      <c r="G41" s="37">
        <v>0</v>
      </c>
      <c r="H41" s="26"/>
      <c r="I41" s="288"/>
      <c r="J41" s="234"/>
    </row>
    <row r="42" spans="1:10" ht="34.5" customHeight="1" thickBot="1">
      <c r="A42" s="287"/>
      <c r="B42" s="265"/>
      <c r="C42" s="25">
        <v>2016</v>
      </c>
      <c r="D42" s="37">
        <f>SUM(E42:G42)</f>
        <v>6</v>
      </c>
      <c r="E42" s="25"/>
      <c r="F42" s="42">
        <v>0</v>
      </c>
      <c r="G42" s="37">
        <v>6</v>
      </c>
      <c r="H42" s="26"/>
      <c r="I42" s="289"/>
      <c r="J42" s="290"/>
    </row>
    <row r="43" spans="1:10" ht="20.25" customHeight="1">
      <c r="A43" s="280" t="s">
        <v>124</v>
      </c>
      <c r="B43" s="236" t="s">
        <v>65</v>
      </c>
      <c r="C43" s="67">
        <v>2014</v>
      </c>
      <c r="D43" s="79">
        <v>10</v>
      </c>
      <c r="E43" s="67"/>
      <c r="F43" s="136"/>
      <c r="G43" s="36">
        <v>10</v>
      </c>
      <c r="H43" s="21"/>
      <c r="I43" s="291" t="s">
        <v>55</v>
      </c>
      <c r="J43" s="283" t="s">
        <v>66</v>
      </c>
    </row>
    <row r="44" spans="1:10" ht="15">
      <c r="A44" s="281"/>
      <c r="B44" s="237"/>
      <c r="C44" s="67">
        <v>2015</v>
      </c>
      <c r="D44" s="112">
        <v>3.663</v>
      </c>
      <c r="E44" s="67"/>
      <c r="F44" s="137"/>
      <c r="G44" s="111">
        <v>3.663</v>
      </c>
      <c r="H44" s="80"/>
      <c r="I44" s="292"/>
      <c r="J44" s="234"/>
    </row>
    <row r="45" spans="1:10" ht="15.75" thickBot="1">
      <c r="A45" s="287"/>
      <c r="B45" s="265"/>
      <c r="C45" s="81">
        <v>2016</v>
      </c>
      <c r="D45" s="41">
        <f>SUM(E45:G45)</f>
        <v>0</v>
      </c>
      <c r="E45" s="81"/>
      <c r="F45" s="123">
        <v>0</v>
      </c>
      <c r="G45" s="39">
        <v>0</v>
      </c>
      <c r="H45" s="22"/>
      <c r="I45" s="293"/>
      <c r="J45" s="290"/>
    </row>
    <row r="46" spans="1:10" ht="15.75" customHeight="1">
      <c r="A46" s="280" t="s">
        <v>125</v>
      </c>
      <c r="B46" s="236" t="s">
        <v>67</v>
      </c>
      <c r="C46" s="72">
        <v>2014</v>
      </c>
      <c r="D46" s="79">
        <v>8</v>
      </c>
      <c r="E46" s="72"/>
      <c r="F46" s="121"/>
      <c r="G46" s="73">
        <v>8</v>
      </c>
      <c r="H46" s="83"/>
      <c r="I46" s="282" t="s">
        <v>55</v>
      </c>
      <c r="J46" s="283" t="s">
        <v>68</v>
      </c>
    </row>
    <row r="47" spans="1:10" ht="15">
      <c r="A47" s="281"/>
      <c r="B47" s="237"/>
      <c r="C47" s="67">
        <v>2015</v>
      </c>
      <c r="D47" s="82">
        <v>0</v>
      </c>
      <c r="E47" s="67"/>
      <c r="F47" s="138"/>
      <c r="G47" s="37">
        <v>0</v>
      </c>
      <c r="H47" s="84"/>
      <c r="I47" s="212"/>
      <c r="J47" s="234"/>
    </row>
    <row r="48" spans="1:10" ht="15">
      <c r="A48" s="281"/>
      <c r="B48" s="237"/>
      <c r="C48" s="67">
        <v>2016</v>
      </c>
      <c r="D48" s="79">
        <f>SUM(E48:G48)</f>
        <v>0</v>
      </c>
      <c r="E48" s="67"/>
      <c r="F48" s="121">
        <v>0</v>
      </c>
      <c r="G48" s="37">
        <v>0</v>
      </c>
      <c r="H48" s="83"/>
      <c r="I48" s="213"/>
      <c r="J48" s="235"/>
    </row>
    <row r="49" spans="1:10" ht="15" customHeight="1">
      <c r="A49" s="266" t="s">
        <v>126</v>
      </c>
      <c r="B49" s="244" t="s">
        <v>69</v>
      </c>
      <c r="C49" s="25">
        <v>2014</v>
      </c>
      <c r="D49" s="52">
        <f>E49+F49+G49</f>
        <v>17.1</v>
      </c>
      <c r="E49" s="25"/>
      <c r="F49" s="139"/>
      <c r="G49" s="35">
        <v>17.1</v>
      </c>
      <c r="H49" s="26"/>
      <c r="I49" s="211" t="s">
        <v>55</v>
      </c>
      <c r="J49" s="284" t="s">
        <v>70</v>
      </c>
    </row>
    <row r="50" spans="1:10" ht="15">
      <c r="A50" s="266"/>
      <c r="B50" s="244"/>
      <c r="C50" s="25">
        <v>2015</v>
      </c>
      <c r="D50" s="37">
        <v>20</v>
      </c>
      <c r="E50" s="25"/>
      <c r="F50" s="139"/>
      <c r="G50" s="37">
        <v>20</v>
      </c>
      <c r="H50" s="26" t="s">
        <v>62</v>
      </c>
      <c r="I50" s="212"/>
      <c r="J50" s="284"/>
    </row>
    <row r="51" spans="1:18" ht="15">
      <c r="A51" s="266"/>
      <c r="B51" s="244"/>
      <c r="C51" s="25">
        <v>2016</v>
      </c>
      <c r="D51" s="37">
        <f>SUM(E51:G51)</f>
        <v>71.9</v>
      </c>
      <c r="E51" s="25"/>
      <c r="F51" s="139">
        <v>0</v>
      </c>
      <c r="G51" s="37">
        <v>71.9</v>
      </c>
      <c r="H51" s="26"/>
      <c r="I51" s="229"/>
      <c r="J51" s="284"/>
      <c r="R51" t="s">
        <v>62</v>
      </c>
    </row>
    <row r="52" spans="1:10" ht="15">
      <c r="A52" s="252" t="s">
        <v>127</v>
      </c>
      <c r="B52" s="194" t="s">
        <v>111</v>
      </c>
      <c r="C52" s="113">
        <v>2014</v>
      </c>
      <c r="D52" s="37"/>
      <c r="E52" s="113"/>
      <c r="F52" s="139"/>
      <c r="G52" s="37"/>
      <c r="H52" s="115"/>
      <c r="I52" s="211" t="s">
        <v>86</v>
      </c>
      <c r="J52" s="114"/>
    </row>
    <row r="53" spans="1:10" ht="15">
      <c r="A53" s="253"/>
      <c r="B53" s="195"/>
      <c r="C53" s="113">
        <v>2015</v>
      </c>
      <c r="D53" s="37"/>
      <c r="E53" s="113"/>
      <c r="F53" s="139"/>
      <c r="G53" s="37"/>
      <c r="H53" s="115"/>
      <c r="I53" s="212"/>
      <c r="J53" s="114"/>
    </row>
    <row r="54" spans="1:10" ht="15">
      <c r="A54" s="285"/>
      <c r="B54" s="196"/>
      <c r="C54" s="113">
        <v>2016</v>
      </c>
      <c r="D54" s="37">
        <v>60</v>
      </c>
      <c r="E54" s="113"/>
      <c r="F54" s="139">
        <v>0</v>
      </c>
      <c r="G54" s="37">
        <v>59.1</v>
      </c>
      <c r="H54" s="115"/>
      <c r="I54" s="213"/>
      <c r="J54" s="114"/>
    </row>
    <row r="55" spans="1:10" ht="15.75" thickBot="1">
      <c r="A55" s="259" t="s">
        <v>113</v>
      </c>
      <c r="B55" s="260"/>
      <c r="C55" s="260"/>
      <c r="D55" s="260"/>
      <c r="E55" s="260"/>
      <c r="F55" s="260"/>
      <c r="G55" s="260"/>
      <c r="H55" s="260"/>
      <c r="I55" s="260"/>
      <c r="J55" s="261"/>
    </row>
    <row r="56" spans="1:10" ht="15" customHeight="1" thickBot="1">
      <c r="A56" s="118"/>
      <c r="B56" s="262" t="s">
        <v>141</v>
      </c>
      <c r="C56" s="263"/>
      <c r="D56" s="263"/>
      <c r="E56" s="263"/>
      <c r="F56" s="263"/>
      <c r="G56" s="263"/>
      <c r="H56" s="263"/>
      <c r="I56" s="263"/>
      <c r="J56" s="264"/>
    </row>
    <row r="57" spans="1:10" ht="15.75" thickBot="1">
      <c r="A57" s="24"/>
      <c r="B57" s="20" t="s">
        <v>71</v>
      </c>
      <c r="C57" s="15"/>
      <c r="D57" s="36"/>
      <c r="E57" s="15"/>
      <c r="F57" s="125"/>
      <c r="G57" s="22"/>
      <c r="H57" s="22"/>
      <c r="I57" s="95" t="s">
        <v>72</v>
      </c>
      <c r="J57" s="233" t="s">
        <v>73</v>
      </c>
    </row>
    <row r="58" spans="1:10" ht="17.25" customHeight="1">
      <c r="A58" s="273" t="s">
        <v>90</v>
      </c>
      <c r="B58" s="262" t="s">
        <v>74</v>
      </c>
      <c r="C58" s="72">
        <v>2014</v>
      </c>
      <c r="D58" s="98">
        <f>G58</f>
        <v>1386.15065</v>
      </c>
      <c r="E58" s="73">
        <v>0</v>
      </c>
      <c r="F58" s="126">
        <v>0</v>
      </c>
      <c r="G58" s="98">
        <v>1386.15065</v>
      </c>
      <c r="H58" s="83"/>
      <c r="I58" s="276" t="s">
        <v>72</v>
      </c>
      <c r="J58" s="234"/>
    </row>
    <row r="59" spans="1:10" ht="15">
      <c r="A59" s="271"/>
      <c r="B59" s="237"/>
      <c r="C59" s="67">
        <v>2015</v>
      </c>
      <c r="D59" s="37">
        <v>0</v>
      </c>
      <c r="E59" s="79">
        <v>0</v>
      </c>
      <c r="F59" s="127">
        <v>0</v>
      </c>
      <c r="G59" s="37">
        <v>0</v>
      </c>
      <c r="H59" s="99"/>
      <c r="I59" s="224"/>
      <c r="J59" s="234"/>
    </row>
    <row r="60" spans="1:10" ht="15.75" thickBot="1">
      <c r="A60" s="274"/>
      <c r="B60" s="275"/>
      <c r="C60" s="67">
        <v>2016</v>
      </c>
      <c r="D60" s="37">
        <v>0</v>
      </c>
      <c r="E60" s="37">
        <v>0</v>
      </c>
      <c r="F60" s="42">
        <v>0</v>
      </c>
      <c r="G60" s="74">
        <v>0</v>
      </c>
      <c r="H60" s="83"/>
      <c r="I60" s="225"/>
      <c r="J60" s="234"/>
    </row>
    <row r="61" spans="1:10" ht="11.25" customHeight="1">
      <c r="A61" s="270" t="s">
        <v>91</v>
      </c>
      <c r="B61" s="236" t="s">
        <v>102</v>
      </c>
      <c r="C61" s="63">
        <v>2014</v>
      </c>
      <c r="D61" s="79">
        <v>0</v>
      </c>
      <c r="E61" s="37">
        <v>0</v>
      </c>
      <c r="F61" s="42">
        <v>0</v>
      </c>
      <c r="G61" s="37">
        <v>0</v>
      </c>
      <c r="H61" s="99"/>
      <c r="I61" s="223" t="s">
        <v>72</v>
      </c>
      <c r="J61" s="234"/>
    </row>
    <row r="62" spans="1:10" ht="16.5" customHeight="1">
      <c r="A62" s="271"/>
      <c r="B62" s="237"/>
      <c r="C62" s="64">
        <v>2015</v>
      </c>
      <c r="D62" s="43">
        <f>SUM(E62:G62)</f>
        <v>147.34855</v>
      </c>
      <c r="E62" s="37">
        <v>0</v>
      </c>
      <c r="F62" s="42">
        <v>0</v>
      </c>
      <c r="G62" s="43">
        <v>147.34855</v>
      </c>
      <c r="H62" s="83"/>
      <c r="I62" s="224"/>
      <c r="J62" s="234"/>
    </row>
    <row r="63" spans="1:10" ht="15.75" thickBot="1">
      <c r="A63" s="274"/>
      <c r="B63" s="275"/>
      <c r="C63" s="67">
        <v>2016</v>
      </c>
      <c r="D63" s="37">
        <f>SUM(E63:G63)</f>
        <v>0</v>
      </c>
      <c r="E63" s="79">
        <v>0</v>
      </c>
      <c r="F63" s="127">
        <v>0</v>
      </c>
      <c r="G63" s="37">
        <v>0</v>
      </c>
      <c r="H63" s="99"/>
      <c r="I63" s="225"/>
      <c r="J63" s="234"/>
    </row>
    <row r="64" spans="1:10" ht="20.25" customHeight="1">
      <c r="A64" s="277" t="s">
        <v>128</v>
      </c>
      <c r="B64" s="236" t="s">
        <v>75</v>
      </c>
      <c r="C64" s="67">
        <v>2014</v>
      </c>
      <c r="D64" s="43">
        <f>G64</f>
        <v>171.369</v>
      </c>
      <c r="E64" s="37">
        <v>0</v>
      </c>
      <c r="F64" s="128">
        <v>0</v>
      </c>
      <c r="G64" s="43">
        <v>171.369</v>
      </c>
      <c r="H64" s="83"/>
      <c r="I64" s="223" t="s">
        <v>72</v>
      </c>
      <c r="J64" s="234"/>
    </row>
    <row r="65" spans="1:10" ht="15">
      <c r="A65" s="278"/>
      <c r="B65" s="237"/>
      <c r="C65" s="67">
        <v>2015</v>
      </c>
      <c r="D65" s="79">
        <v>0</v>
      </c>
      <c r="E65" s="37">
        <v>0</v>
      </c>
      <c r="F65" s="121">
        <v>0</v>
      </c>
      <c r="G65" s="37">
        <v>0</v>
      </c>
      <c r="H65" s="99"/>
      <c r="I65" s="224"/>
      <c r="J65" s="234"/>
    </row>
    <row r="66" spans="1:10" ht="15.75" thickBot="1">
      <c r="A66" s="279"/>
      <c r="B66" s="265"/>
      <c r="C66" s="67">
        <v>2016</v>
      </c>
      <c r="D66" s="37">
        <v>0</v>
      </c>
      <c r="E66" s="37">
        <v>0</v>
      </c>
      <c r="F66" s="42">
        <v>0</v>
      </c>
      <c r="G66" s="37">
        <v>0</v>
      </c>
      <c r="H66" s="83"/>
      <c r="I66" s="225"/>
      <c r="J66" s="235"/>
    </row>
    <row r="67" spans="1:10" ht="15">
      <c r="A67" s="270" t="s">
        <v>129</v>
      </c>
      <c r="B67" s="236" t="s">
        <v>149</v>
      </c>
      <c r="C67" s="67">
        <v>2014</v>
      </c>
      <c r="D67" s="79">
        <v>110</v>
      </c>
      <c r="E67" s="67">
        <v>0</v>
      </c>
      <c r="F67" s="121">
        <v>0</v>
      </c>
      <c r="G67" s="37">
        <v>110</v>
      </c>
      <c r="H67" s="99"/>
      <c r="I67" s="211" t="s">
        <v>76</v>
      </c>
      <c r="J67" s="256"/>
    </row>
    <row r="68" spans="1:10" ht="15">
      <c r="A68" s="271"/>
      <c r="B68" s="237"/>
      <c r="C68" s="67">
        <v>2015</v>
      </c>
      <c r="D68" s="37">
        <f>SUM(E68:G68)</f>
        <v>0</v>
      </c>
      <c r="E68" s="37">
        <v>0</v>
      </c>
      <c r="F68" s="42">
        <v>0</v>
      </c>
      <c r="G68" s="37">
        <v>0</v>
      </c>
      <c r="H68" s="99"/>
      <c r="I68" s="212"/>
      <c r="J68" s="257"/>
    </row>
    <row r="69" spans="1:10" ht="15" customHeight="1" thickBot="1">
      <c r="A69" s="272"/>
      <c r="B69" s="265"/>
      <c r="C69" s="67">
        <v>2016</v>
      </c>
      <c r="D69" s="79">
        <f>SUM(E69:G69)</f>
        <v>30</v>
      </c>
      <c r="E69" s="37">
        <v>0</v>
      </c>
      <c r="F69" s="121">
        <v>0</v>
      </c>
      <c r="G69" s="37">
        <v>30</v>
      </c>
      <c r="H69" s="99"/>
      <c r="I69" s="213"/>
      <c r="J69" s="258"/>
    </row>
    <row r="70" spans="1:10" ht="15" customHeight="1">
      <c r="A70" s="270" t="s">
        <v>130</v>
      </c>
      <c r="B70" s="236" t="s">
        <v>77</v>
      </c>
      <c r="C70" s="67">
        <v>2014</v>
      </c>
      <c r="D70" s="37">
        <v>10</v>
      </c>
      <c r="E70" s="37">
        <v>0</v>
      </c>
      <c r="F70" s="42">
        <v>0</v>
      </c>
      <c r="G70" s="37">
        <v>10</v>
      </c>
      <c r="H70" s="83"/>
      <c r="I70" s="211" t="s">
        <v>78</v>
      </c>
      <c r="J70" s="256"/>
    </row>
    <row r="71" spans="1:10" ht="15">
      <c r="A71" s="271"/>
      <c r="B71" s="237"/>
      <c r="C71" s="67">
        <v>2015</v>
      </c>
      <c r="D71" s="79">
        <v>0</v>
      </c>
      <c r="E71" s="37">
        <v>0</v>
      </c>
      <c r="F71" s="121">
        <v>0</v>
      </c>
      <c r="G71" s="37">
        <v>0</v>
      </c>
      <c r="H71" s="99"/>
      <c r="I71" s="212"/>
      <c r="J71" s="257"/>
    </row>
    <row r="72" spans="1:10" ht="15.75" thickBot="1">
      <c r="A72" s="271"/>
      <c r="B72" s="237"/>
      <c r="C72" s="67">
        <v>2016</v>
      </c>
      <c r="D72" s="37">
        <v>0</v>
      </c>
      <c r="E72" s="37">
        <v>0</v>
      </c>
      <c r="F72" s="42">
        <v>0</v>
      </c>
      <c r="G72" s="37">
        <v>0</v>
      </c>
      <c r="H72" s="83"/>
      <c r="I72" s="213"/>
      <c r="J72" s="258"/>
    </row>
    <row r="73" spans="1:10" ht="15" customHeight="1">
      <c r="A73" s="252" t="s">
        <v>131</v>
      </c>
      <c r="B73" s="226" t="s">
        <v>103</v>
      </c>
      <c r="C73" s="101">
        <v>2014</v>
      </c>
      <c r="D73" s="37">
        <f aca="true" t="shared" si="0" ref="D73:D93">SUM(E73:G73)</f>
        <v>0</v>
      </c>
      <c r="E73" s="101"/>
      <c r="F73" s="42"/>
      <c r="G73" s="101"/>
      <c r="H73" s="26"/>
      <c r="I73" s="223" t="s">
        <v>72</v>
      </c>
      <c r="J73" s="233"/>
    </row>
    <row r="74" spans="1:10" ht="15" customHeight="1">
      <c r="A74" s="253"/>
      <c r="B74" s="206"/>
      <c r="C74" s="101">
        <v>2015</v>
      </c>
      <c r="D74" s="37">
        <f t="shared" si="0"/>
        <v>790</v>
      </c>
      <c r="E74" s="101"/>
      <c r="F74" s="42"/>
      <c r="G74" s="42">
        <v>790</v>
      </c>
      <c r="H74" s="100"/>
      <c r="I74" s="224"/>
      <c r="J74" s="234"/>
    </row>
    <row r="75" spans="1:10" ht="15" customHeight="1" thickBot="1">
      <c r="A75" s="253"/>
      <c r="B75" s="207"/>
      <c r="C75" s="101">
        <v>2016</v>
      </c>
      <c r="D75" s="37">
        <f t="shared" si="0"/>
        <v>0</v>
      </c>
      <c r="E75" s="101"/>
      <c r="F75" s="42">
        <v>0</v>
      </c>
      <c r="G75" s="37">
        <v>0</v>
      </c>
      <c r="H75" s="100"/>
      <c r="I75" s="225"/>
      <c r="J75" s="235"/>
    </row>
    <row r="76" spans="1:10" ht="15" customHeight="1">
      <c r="A76" s="230" t="s">
        <v>132</v>
      </c>
      <c r="B76" s="226" t="s">
        <v>104</v>
      </c>
      <c r="C76" s="101">
        <v>2014</v>
      </c>
      <c r="D76" s="37">
        <f t="shared" si="0"/>
        <v>0</v>
      </c>
      <c r="E76" s="101"/>
      <c r="F76" s="42"/>
      <c r="G76" s="101"/>
      <c r="H76" s="100"/>
      <c r="I76" s="223" t="s">
        <v>72</v>
      </c>
      <c r="J76" s="233"/>
    </row>
    <row r="77" spans="1:10" ht="15" customHeight="1">
      <c r="A77" s="254"/>
      <c r="B77" s="206"/>
      <c r="C77" s="101">
        <v>2015</v>
      </c>
      <c r="D77" s="52">
        <f t="shared" si="0"/>
        <v>129.15001</v>
      </c>
      <c r="E77" s="101"/>
      <c r="F77" s="42"/>
      <c r="G77" s="102">
        <v>129.15001</v>
      </c>
      <c r="H77" s="100"/>
      <c r="I77" s="224"/>
      <c r="J77" s="234"/>
    </row>
    <row r="78" spans="1:10" ht="15" customHeight="1" thickBot="1">
      <c r="A78" s="255"/>
      <c r="B78" s="207"/>
      <c r="C78" s="101">
        <v>2016</v>
      </c>
      <c r="D78" s="37">
        <f t="shared" si="0"/>
        <v>0</v>
      </c>
      <c r="E78" s="101"/>
      <c r="F78" s="42">
        <v>0</v>
      </c>
      <c r="G78" s="37">
        <v>0</v>
      </c>
      <c r="H78" s="100"/>
      <c r="I78" s="225"/>
      <c r="J78" s="235"/>
    </row>
    <row r="79" spans="1:10" ht="15" customHeight="1">
      <c r="A79" s="254" t="s">
        <v>133</v>
      </c>
      <c r="B79" s="226" t="s">
        <v>105</v>
      </c>
      <c r="C79" s="101">
        <v>2014</v>
      </c>
      <c r="D79" s="37">
        <f t="shared" si="0"/>
        <v>0</v>
      </c>
      <c r="E79" s="101"/>
      <c r="F79" s="42"/>
      <c r="G79" s="101"/>
      <c r="H79" s="100"/>
      <c r="I79" s="223" t="s">
        <v>72</v>
      </c>
      <c r="J79" s="233"/>
    </row>
    <row r="80" spans="1:10" ht="15" customHeight="1">
      <c r="A80" s="254"/>
      <c r="B80" s="206"/>
      <c r="C80" s="101">
        <v>2015</v>
      </c>
      <c r="D80" s="52">
        <f t="shared" si="0"/>
        <v>151.51254</v>
      </c>
      <c r="E80" s="101"/>
      <c r="F80" s="42"/>
      <c r="G80" s="101">
        <v>151.51254</v>
      </c>
      <c r="H80" s="100"/>
      <c r="I80" s="224"/>
      <c r="J80" s="234"/>
    </row>
    <row r="81" spans="1:10" ht="20.25" customHeight="1" thickBot="1">
      <c r="A81" s="254"/>
      <c r="B81" s="207"/>
      <c r="C81" s="101">
        <v>2016</v>
      </c>
      <c r="D81" s="37">
        <f t="shared" si="0"/>
        <v>0</v>
      </c>
      <c r="E81" s="101"/>
      <c r="F81" s="42">
        <v>0</v>
      </c>
      <c r="G81" s="37">
        <v>0</v>
      </c>
      <c r="H81" s="100"/>
      <c r="I81" s="225"/>
      <c r="J81" s="235"/>
    </row>
    <row r="82" spans="1:10" ht="24" customHeight="1">
      <c r="A82" s="230" t="s">
        <v>134</v>
      </c>
      <c r="B82" s="226" t="s">
        <v>106</v>
      </c>
      <c r="C82" s="101">
        <v>2014</v>
      </c>
      <c r="D82" s="37">
        <f t="shared" si="0"/>
        <v>0</v>
      </c>
      <c r="E82" s="101"/>
      <c r="F82" s="42"/>
      <c r="G82" s="101"/>
      <c r="H82" s="100"/>
      <c r="I82" s="223" t="s">
        <v>72</v>
      </c>
      <c r="J82" s="233"/>
    </row>
    <row r="83" spans="1:10" ht="24" customHeight="1">
      <c r="A83" s="231"/>
      <c r="B83" s="206"/>
      <c r="C83" s="101">
        <v>2015</v>
      </c>
      <c r="D83" s="52">
        <f t="shared" si="0"/>
        <v>451.34911</v>
      </c>
      <c r="E83" s="101"/>
      <c r="F83" s="42"/>
      <c r="G83" s="101">
        <v>451.34911</v>
      </c>
      <c r="H83" s="100"/>
      <c r="I83" s="224"/>
      <c r="J83" s="234"/>
    </row>
    <row r="84" spans="1:11" ht="27" customHeight="1" thickBot="1">
      <c r="A84" s="232"/>
      <c r="B84" s="207"/>
      <c r="C84" s="101">
        <v>2016</v>
      </c>
      <c r="D84" s="37">
        <f t="shared" si="0"/>
        <v>0</v>
      </c>
      <c r="E84" s="101"/>
      <c r="F84" s="42">
        <v>0</v>
      </c>
      <c r="G84" s="37">
        <v>0</v>
      </c>
      <c r="H84" s="100"/>
      <c r="I84" s="225"/>
      <c r="J84" s="235"/>
      <c r="K84" t="s">
        <v>62</v>
      </c>
    </row>
    <row r="85" spans="1:17" ht="24" customHeight="1">
      <c r="A85" s="230" t="s">
        <v>135</v>
      </c>
      <c r="B85" s="208" t="s">
        <v>150</v>
      </c>
      <c r="C85" s="144">
        <v>2014</v>
      </c>
      <c r="D85" s="52">
        <f>SUM(E85:G85)</f>
        <v>0</v>
      </c>
      <c r="E85" s="144"/>
      <c r="F85" s="42"/>
      <c r="G85" s="52">
        <v>0</v>
      </c>
      <c r="H85" s="115"/>
      <c r="I85" s="211" t="s">
        <v>147</v>
      </c>
      <c r="J85" s="141"/>
      <c r="L85" t="s">
        <v>62</v>
      </c>
      <c r="Q85" t="s">
        <v>62</v>
      </c>
    </row>
    <row r="86" spans="1:16" ht="24" customHeight="1">
      <c r="A86" s="231"/>
      <c r="B86" s="209"/>
      <c r="C86" s="144">
        <v>2015</v>
      </c>
      <c r="D86" s="52">
        <f>SUM(E86:G86)</f>
        <v>0</v>
      </c>
      <c r="E86" s="144"/>
      <c r="F86" s="42"/>
      <c r="G86" s="52">
        <v>0</v>
      </c>
      <c r="H86" s="115"/>
      <c r="I86" s="212"/>
      <c r="J86" s="141"/>
      <c r="P86" t="s">
        <v>62</v>
      </c>
    </row>
    <row r="87" spans="1:17" ht="24" customHeight="1" thickBot="1">
      <c r="A87" s="232"/>
      <c r="B87" s="210"/>
      <c r="C87" s="144">
        <v>2016</v>
      </c>
      <c r="D87" s="52">
        <f>SUM(E87:G87)</f>
        <v>443.8159</v>
      </c>
      <c r="E87" s="144"/>
      <c r="F87" s="42"/>
      <c r="G87" s="52">
        <v>443.8159</v>
      </c>
      <c r="H87" s="115"/>
      <c r="I87" s="213"/>
      <c r="J87" s="142"/>
      <c r="M87" t="s">
        <v>62</v>
      </c>
      <c r="Q87" t="s">
        <v>62</v>
      </c>
    </row>
    <row r="88" spans="1:10" ht="24" customHeight="1">
      <c r="A88" s="230" t="s">
        <v>136</v>
      </c>
      <c r="B88" s="208" t="s">
        <v>148</v>
      </c>
      <c r="C88" s="144">
        <v>2014</v>
      </c>
      <c r="D88" s="52"/>
      <c r="E88" s="144"/>
      <c r="F88" s="42"/>
      <c r="G88" s="52"/>
      <c r="H88" s="115"/>
      <c r="I88" s="194" t="s">
        <v>86</v>
      </c>
      <c r="J88" s="141"/>
    </row>
    <row r="89" spans="1:10" ht="24" customHeight="1">
      <c r="A89" s="231"/>
      <c r="B89" s="209"/>
      <c r="C89" s="144">
        <v>2015</v>
      </c>
      <c r="D89" s="52"/>
      <c r="E89" s="144"/>
      <c r="F89" s="42"/>
      <c r="G89" s="52"/>
      <c r="H89" s="115"/>
      <c r="I89" s="195"/>
      <c r="J89" s="141"/>
    </row>
    <row r="90" spans="1:10" ht="24" customHeight="1" thickBot="1">
      <c r="A90" s="232"/>
      <c r="B90" s="210"/>
      <c r="C90" s="144">
        <v>2016</v>
      </c>
      <c r="D90" s="44">
        <f>SUM(E90:G90)</f>
        <v>171.727</v>
      </c>
      <c r="E90" s="144"/>
      <c r="F90" s="42"/>
      <c r="G90" s="44">
        <v>171.727</v>
      </c>
      <c r="H90" s="115"/>
      <c r="I90" s="196"/>
      <c r="J90" s="141"/>
    </row>
    <row r="91" spans="1:10" ht="15" customHeight="1">
      <c r="A91" s="230" t="s">
        <v>146</v>
      </c>
      <c r="B91" s="208" t="s">
        <v>145</v>
      </c>
      <c r="C91" s="113">
        <v>2014</v>
      </c>
      <c r="D91" s="37">
        <f t="shared" si="0"/>
        <v>0</v>
      </c>
      <c r="E91" s="115"/>
      <c r="F91" s="124"/>
      <c r="G91" s="37">
        <v>0</v>
      </c>
      <c r="H91" s="115"/>
      <c r="I91" s="211" t="s">
        <v>78</v>
      </c>
      <c r="J91" s="215"/>
    </row>
    <row r="92" spans="1:10" ht="15" customHeight="1">
      <c r="A92" s="231"/>
      <c r="B92" s="209"/>
      <c r="C92" s="113">
        <v>2015</v>
      </c>
      <c r="D92" s="37">
        <f t="shared" si="0"/>
        <v>0</v>
      </c>
      <c r="E92" s="115"/>
      <c r="F92" s="124"/>
      <c r="G92" s="37">
        <v>0</v>
      </c>
      <c r="H92" s="115"/>
      <c r="I92" s="212"/>
      <c r="J92" s="216"/>
    </row>
    <row r="93" spans="1:13" ht="35.25" customHeight="1" thickBot="1">
      <c r="A93" s="232"/>
      <c r="B93" s="210"/>
      <c r="C93" s="113">
        <v>2016</v>
      </c>
      <c r="D93" s="43">
        <f t="shared" si="0"/>
        <v>119.40321</v>
      </c>
      <c r="E93" s="115"/>
      <c r="F93" s="129">
        <v>0</v>
      </c>
      <c r="G93" s="43">
        <v>119.40321</v>
      </c>
      <c r="H93" s="115"/>
      <c r="I93" s="213"/>
      <c r="J93" s="217"/>
      <c r="M93" t="s">
        <v>62</v>
      </c>
    </row>
    <row r="94" spans="1:10" ht="15" customHeight="1">
      <c r="A94" s="205" t="s">
        <v>151</v>
      </c>
      <c r="B94" s="208" t="s">
        <v>161</v>
      </c>
      <c r="C94" s="165">
        <v>2014</v>
      </c>
      <c r="D94" s="43"/>
      <c r="E94" s="115"/>
      <c r="F94" s="129"/>
      <c r="G94" s="43"/>
      <c r="H94" s="115"/>
      <c r="I94" s="211" t="s">
        <v>85</v>
      </c>
      <c r="J94" s="163"/>
    </row>
    <row r="95" spans="1:10" ht="15" customHeight="1">
      <c r="A95" s="206"/>
      <c r="B95" s="209"/>
      <c r="C95" s="165">
        <v>2015</v>
      </c>
      <c r="D95" s="43"/>
      <c r="E95" s="115"/>
      <c r="F95" s="129"/>
      <c r="G95" s="43"/>
      <c r="H95" s="115"/>
      <c r="I95" s="212"/>
      <c r="J95" s="163"/>
    </row>
    <row r="96" spans="1:10" ht="15" customHeight="1" thickBot="1">
      <c r="A96" s="207"/>
      <c r="B96" s="210"/>
      <c r="C96" s="165">
        <v>2016</v>
      </c>
      <c r="D96" s="43">
        <f>SUM(E96:G96)</f>
        <v>99.951</v>
      </c>
      <c r="E96" s="115"/>
      <c r="F96" s="129"/>
      <c r="G96" s="43">
        <v>99.951</v>
      </c>
      <c r="H96" s="115"/>
      <c r="I96" s="213"/>
      <c r="J96" s="163"/>
    </row>
    <row r="97" spans="1:10" ht="15" customHeight="1">
      <c r="A97" s="214" t="s">
        <v>152</v>
      </c>
      <c r="B97" s="208" t="s">
        <v>165</v>
      </c>
      <c r="C97" s="165">
        <v>2014</v>
      </c>
      <c r="D97" s="43"/>
      <c r="E97" s="115"/>
      <c r="F97" s="129"/>
      <c r="G97" s="43"/>
      <c r="H97" s="115"/>
      <c r="I97" s="161"/>
      <c r="J97" s="163"/>
    </row>
    <row r="98" spans="1:10" ht="15" customHeight="1">
      <c r="A98" s="206"/>
      <c r="B98" s="209"/>
      <c r="C98" s="165">
        <v>2015</v>
      </c>
      <c r="D98" s="43"/>
      <c r="E98" s="115"/>
      <c r="F98" s="129"/>
      <c r="G98" s="43"/>
      <c r="H98" s="115"/>
      <c r="I98" s="161"/>
      <c r="J98" s="163"/>
    </row>
    <row r="99" spans="1:10" ht="15" customHeight="1" thickBot="1">
      <c r="A99" s="207"/>
      <c r="B99" s="210"/>
      <c r="C99" s="165">
        <v>2016</v>
      </c>
      <c r="D99" s="43">
        <f>SUM(E99:G99)</f>
        <v>186.974</v>
      </c>
      <c r="E99" s="115"/>
      <c r="F99" s="129"/>
      <c r="G99" s="43">
        <v>186.974</v>
      </c>
      <c r="H99" s="115"/>
      <c r="I99" s="161" t="s">
        <v>80</v>
      </c>
      <c r="J99" s="163"/>
    </row>
    <row r="100" spans="1:10" ht="15" customHeight="1">
      <c r="A100" s="214" t="s">
        <v>153</v>
      </c>
      <c r="B100" s="208" t="s">
        <v>154</v>
      </c>
      <c r="C100" s="155">
        <v>2014</v>
      </c>
      <c r="D100" s="37"/>
      <c r="E100" s="115"/>
      <c r="F100" s="129"/>
      <c r="G100" s="37"/>
      <c r="H100" s="115"/>
      <c r="I100" s="211" t="s">
        <v>85</v>
      </c>
      <c r="J100" s="147"/>
    </row>
    <row r="101" spans="1:10" ht="15" customHeight="1">
      <c r="A101" s="206"/>
      <c r="B101" s="209"/>
      <c r="C101" s="155">
        <v>2015</v>
      </c>
      <c r="D101" s="37"/>
      <c r="E101" s="115"/>
      <c r="F101" s="129"/>
      <c r="G101" s="37"/>
      <c r="H101" s="115"/>
      <c r="I101" s="228"/>
      <c r="J101" s="147"/>
    </row>
    <row r="102" spans="1:10" ht="15" customHeight="1" thickBot="1">
      <c r="A102" s="207"/>
      <c r="B102" s="210"/>
      <c r="C102" s="155">
        <v>2016</v>
      </c>
      <c r="D102" s="44">
        <f>SUM(E102:G102)</f>
        <v>108.179</v>
      </c>
      <c r="E102" s="115"/>
      <c r="F102" s="129"/>
      <c r="G102" s="44">
        <v>108.179</v>
      </c>
      <c r="H102" s="115"/>
      <c r="I102" s="229"/>
      <c r="J102" s="147"/>
    </row>
    <row r="103" spans="1:10" ht="15" customHeight="1">
      <c r="A103" s="214" t="s">
        <v>163</v>
      </c>
      <c r="B103" s="116" t="s">
        <v>108</v>
      </c>
      <c r="C103" s="155"/>
      <c r="D103" s="37"/>
      <c r="E103" s="115"/>
      <c r="F103" s="129"/>
      <c r="G103" s="37"/>
      <c r="H103" s="115"/>
      <c r="I103" s="149"/>
      <c r="J103" s="147"/>
    </row>
    <row r="104" spans="1:10" ht="15" customHeight="1">
      <c r="A104" s="206"/>
      <c r="B104" s="195" t="s">
        <v>79</v>
      </c>
      <c r="C104" s="155">
        <v>2014</v>
      </c>
      <c r="D104" s="42">
        <v>1286.01</v>
      </c>
      <c r="E104" s="115"/>
      <c r="F104" s="42">
        <v>903.5</v>
      </c>
      <c r="G104" s="42">
        <v>382.51</v>
      </c>
      <c r="H104" s="115"/>
      <c r="I104" s="161" t="s">
        <v>80</v>
      </c>
      <c r="J104" s="147"/>
    </row>
    <row r="105" spans="1:10" ht="15" customHeight="1">
      <c r="A105" s="206"/>
      <c r="B105" s="206"/>
      <c r="C105" s="155">
        <v>2015</v>
      </c>
      <c r="D105" s="42">
        <v>0</v>
      </c>
      <c r="E105" s="115"/>
      <c r="F105" s="42">
        <v>0</v>
      </c>
      <c r="G105" s="42">
        <v>0</v>
      </c>
      <c r="H105" s="115"/>
      <c r="I105" s="161"/>
      <c r="J105" s="147"/>
    </row>
    <row r="106" spans="1:10" ht="15" customHeight="1" thickBot="1">
      <c r="A106" s="207"/>
      <c r="B106" s="207"/>
      <c r="C106" s="155">
        <v>2016</v>
      </c>
      <c r="D106" s="42">
        <f>SUM(E106:G106)</f>
        <v>1750</v>
      </c>
      <c r="E106" s="115"/>
      <c r="F106" s="42">
        <v>0</v>
      </c>
      <c r="G106" s="42">
        <v>1750</v>
      </c>
      <c r="H106" s="115"/>
      <c r="I106" s="162" t="s">
        <v>78</v>
      </c>
      <c r="J106" s="147"/>
    </row>
    <row r="107" spans="1:10" ht="15" customHeight="1">
      <c r="A107" s="214" t="s">
        <v>164</v>
      </c>
      <c r="B107" s="214" t="s">
        <v>162</v>
      </c>
      <c r="C107" s="165">
        <v>2014</v>
      </c>
      <c r="D107" s="42"/>
      <c r="E107" s="115"/>
      <c r="F107" s="42"/>
      <c r="G107" s="42"/>
      <c r="H107" s="115"/>
      <c r="I107" s="211"/>
      <c r="J107" s="163"/>
    </row>
    <row r="108" spans="1:10" ht="15" customHeight="1">
      <c r="A108" s="206"/>
      <c r="B108" s="206"/>
      <c r="C108" s="165">
        <v>2015</v>
      </c>
      <c r="D108" s="42"/>
      <c r="E108" s="115"/>
      <c r="F108" s="42"/>
      <c r="G108" s="42"/>
      <c r="H108" s="115"/>
      <c r="I108" s="212"/>
      <c r="J108" s="163"/>
    </row>
    <row r="109" spans="1:10" ht="15" customHeight="1" thickBot="1">
      <c r="A109" s="206"/>
      <c r="B109" s="207"/>
      <c r="C109" s="165">
        <v>2016</v>
      </c>
      <c r="D109" s="42">
        <f>SUM(E109:G109)</f>
        <v>35</v>
      </c>
      <c r="E109" s="115"/>
      <c r="F109" s="42"/>
      <c r="G109" s="42">
        <v>35</v>
      </c>
      <c r="H109" s="115"/>
      <c r="I109" s="161" t="s">
        <v>76</v>
      </c>
      <c r="J109" s="163"/>
    </row>
    <row r="110" spans="1:10" ht="15">
      <c r="A110" s="218" t="s">
        <v>166</v>
      </c>
      <c r="B110" s="226" t="s">
        <v>160</v>
      </c>
      <c r="C110" s="29">
        <v>2014</v>
      </c>
      <c r="D110" s="42">
        <v>0</v>
      </c>
      <c r="E110" s="29"/>
      <c r="F110" s="42">
        <v>0</v>
      </c>
      <c r="G110" s="42">
        <v>0</v>
      </c>
      <c r="H110" s="26"/>
      <c r="I110" s="212" t="s">
        <v>85</v>
      </c>
      <c r="J110" s="216"/>
    </row>
    <row r="111" spans="1:10" ht="15">
      <c r="A111" s="218"/>
      <c r="B111" s="206"/>
      <c r="C111" s="29">
        <v>2015</v>
      </c>
      <c r="D111" s="42">
        <v>0</v>
      </c>
      <c r="E111" s="37"/>
      <c r="F111" s="42">
        <v>0</v>
      </c>
      <c r="G111" s="42">
        <v>0</v>
      </c>
      <c r="H111" s="26"/>
      <c r="I111" s="212"/>
      <c r="J111" s="216"/>
    </row>
    <row r="112" spans="1:10" ht="15.75" thickBot="1">
      <c r="A112" s="219"/>
      <c r="B112" s="227"/>
      <c r="C112" s="29">
        <v>2016</v>
      </c>
      <c r="D112" s="42">
        <f>SUM(E112:G112)</f>
        <v>106</v>
      </c>
      <c r="E112" s="37"/>
      <c r="F112" s="42">
        <v>0</v>
      </c>
      <c r="G112" s="42">
        <v>106</v>
      </c>
      <c r="H112" s="26"/>
      <c r="I112" s="213"/>
      <c r="J112" s="217"/>
    </row>
    <row r="113" spans="1:10" ht="15">
      <c r="A113" s="267" t="s">
        <v>114</v>
      </c>
      <c r="B113" s="268"/>
      <c r="C113" s="268"/>
      <c r="D113" s="268"/>
      <c r="E113" s="268"/>
      <c r="F113" s="268"/>
      <c r="G113" s="268"/>
      <c r="H113" s="268"/>
      <c r="I113" s="268"/>
      <c r="J113" s="269"/>
    </row>
    <row r="114" spans="1:10" ht="25.5" customHeight="1">
      <c r="A114" s="120"/>
      <c r="B114" s="244" t="s">
        <v>142</v>
      </c>
      <c r="C114" s="244"/>
      <c r="D114" s="244"/>
      <c r="E114" s="244"/>
      <c r="F114" s="244"/>
      <c r="G114" s="244"/>
      <c r="H114" s="244"/>
      <c r="I114" s="244"/>
      <c r="J114" s="244"/>
    </row>
    <row r="115" spans="1:10" ht="18.75" customHeight="1">
      <c r="A115" s="266" t="s">
        <v>93</v>
      </c>
      <c r="B115" s="194" t="s">
        <v>81</v>
      </c>
      <c r="C115" s="29" t="s">
        <v>82</v>
      </c>
      <c r="D115" s="43">
        <f>E115+F115+G115</f>
        <v>5764.37888</v>
      </c>
      <c r="E115" s="29"/>
      <c r="F115" s="42"/>
      <c r="G115" s="29">
        <v>5764.37888</v>
      </c>
      <c r="H115" s="26"/>
      <c r="I115" s="28"/>
      <c r="J115" s="28"/>
    </row>
    <row r="116" spans="1:10" ht="15">
      <c r="A116" s="266"/>
      <c r="B116" s="195"/>
      <c r="C116" s="29">
        <v>2015</v>
      </c>
      <c r="D116" s="44">
        <f>E116+F116+G116</f>
        <v>5849.566</v>
      </c>
      <c r="E116" s="29"/>
      <c r="F116" s="42"/>
      <c r="G116" s="29">
        <v>5849.566</v>
      </c>
      <c r="H116" s="26"/>
      <c r="I116" s="27"/>
      <c r="J116" s="28"/>
    </row>
    <row r="117" spans="1:10" ht="15">
      <c r="A117" s="266"/>
      <c r="B117" s="196"/>
      <c r="C117" s="29">
        <v>2016</v>
      </c>
      <c r="D117" s="44">
        <f>E117+F117+G117</f>
        <v>5861.776</v>
      </c>
      <c r="E117" s="29"/>
      <c r="F117" s="42">
        <v>0</v>
      </c>
      <c r="G117" s="29">
        <v>5861.776</v>
      </c>
      <c r="H117" s="26"/>
      <c r="I117" s="27"/>
      <c r="J117" s="28"/>
    </row>
    <row r="118" spans="1:10" ht="20.25" customHeight="1">
      <c r="A118" s="248" t="s">
        <v>115</v>
      </c>
      <c r="B118" s="249"/>
      <c r="C118" s="249"/>
      <c r="D118" s="249"/>
      <c r="E118" s="249"/>
      <c r="F118" s="249"/>
      <c r="G118" s="249"/>
      <c r="H118" s="249"/>
      <c r="I118" s="249"/>
      <c r="J118" s="250"/>
    </row>
    <row r="119" spans="1:10" ht="20.25" customHeight="1">
      <c r="A119" s="117"/>
      <c r="B119" s="244" t="s">
        <v>143</v>
      </c>
      <c r="C119" s="244"/>
      <c r="D119" s="244"/>
      <c r="E119" s="244"/>
      <c r="F119" s="244"/>
      <c r="G119" s="244"/>
      <c r="H119" s="244"/>
      <c r="I119" s="244"/>
      <c r="J119" s="244"/>
    </row>
    <row r="120" spans="1:10" ht="20.25" customHeight="1">
      <c r="A120" s="244" t="s">
        <v>94</v>
      </c>
      <c r="B120" s="244" t="s">
        <v>83</v>
      </c>
      <c r="C120" s="29">
        <v>2014</v>
      </c>
      <c r="D120" s="57">
        <f>E120+F120+G120</f>
        <v>8679.34914</v>
      </c>
      <c r="E120" s="29"/>
      <c r="F120" s="42">
        <v>932.1</v>
      </c>
      <c r="G120" s="29">
        <v>7747.24914</v>
      </c>
      <c r="H120" s="45"/>
      <c r="I120" s="27"/>
      <c r="J120" s="28"/>
    </row>
    <row r="121" spans="1:10" ht="20.25" customHeight="1">
      <c r="A121" s="244"/>
      <c r="B121" s="244"/>
      <c r="C121" s="29">
        <v>2015</v>
      </c>
      <c r="D121" s="44">
        <f>SUM(E121:G121)</f>
        <v>9447.842</v>
      </c>
      <c r="E121" s="29"/>
      <c r="F121" s="42">
        <v>1550</v>
      </c>
      <c r="G121" s="29">
        <v>7897.842</v>
      </c>
      <c r="H121" s="45"/>
      <c r="I121" s="27"/>
      <c r="J121" s="28"/>
    </row>
    <row r="122" spans="1:10" ht="20.25" customHeight="1">
      <c r="A122" s="244"/>
      <c r="B122" s="244"/>
      <c r="C122" s="29">
        <v>2016</v>
      </c>
      <c r="D122" s="43">
        <f>SUM(E122:G122)</f>
        <v>9895.202089999999</v>
      </c>
      <c r="E122" s="29"/>
      <c r="F122" s="42">
        <v>1875.5</v>
      </c>
      <c r="G122" s="29">
        <v>8019.70209</v>
      </c>
      <c r="H122" s="45"/>
      <c r="I122" s="27"/>
      <c r="J122" s="28"/>
    </row>
    <row r="123" spans="1:10" ht="20.25" customHeight="1">
      <c r="A123" s="244" t="s">
        <v>107</v>
      </c>
      <c r="B123" s="244" t="s">
        <v>78</v>
      </c>
      <c r="C123" s="29">
        <v>2014</v>
      </c>
      <c r="D123" s="57">
        <f>F123+G123</f>
        <v>16037.69883</v>
      </c>
      <c r="E123" s="29"/>
      <c r="F123" s="42">
        <v>228.42</v>
      </c>
      <c r="G123" s="29">
        <v>15809.27883</v>
      </c>
      <c r="H123" s="26"/>
      <c r="I123" s="27"/>
      <c r="J123" s="28"/>
    </row>
    <row r="124" spans="1:10" ht="20.25" customHeight="1">
      <c r="A124" s="244"/>
      <c r="B124" s="244"/>
      <c r="C124" s="29">
        <v>2015</v>
      </c>
      <c r="D124" s="44">
        <f>SUM(E124:G124)</f>
        <v>18049.172</v>
      </c>
      <c r="E124" s="29"/>
      <c r="F124" s="42"/>
      <c r="G124" s="29">
        <v>18049.172</v>
      </c>
      <c r="H124" s="26"/>
      <c r="I124" s="27"/>
      <c r="J124" s="28"/>
    </row>
    <row r="125" spans="1:10" ht="20.25" customHeight="1">
      <c r="A125" s="244"/>
      <c r="B125" s="244"/>
      <c r="C125" s="29">
        <v>2016</v>
      </c>
      <c r="D125" s="43">
        <f>SUM(E125:G125)</f>
        <v>18519.40302</v>
      </c>
      <c r="E125" s="29"/>
      <c r="F125" s="42">
        <v>213</v>
      </c>
      <c r="G125" s="43">
        <v>18306.40302</v>
      </c>
      <c r="H125" s="26"/>
      <c r="I125" s="27"/>
      <c r="J125" s="28"/>
    </row>
    <row r="126" spans="1:10" ht="20.25" customHeight="1">
      <c r="A126" s="244" t="s">
        <v>109</v>
      </c>
      <c r="B126" s="244" t="s">
        <v>84</v>
      </c>
      <c r="C126" s="29">
        <v>2014</v>
      </c>
      <c r="D126" s="57">
        <f>E126+F126+G126</f>
        <v>5582.182559999999</v>
      </c>
      <c r="E126" s="29"/>
      <c r="F126" s="42">
        <v>978.235</v>
      </c>
      <c r="G126" s="29">
        <v>4603.94756</v>
      </c>
      <c r="H126" s="26"/>
      <c r="I126" s="27"/>
      <c r="J126" s="28"/>
    </row>
    <row r="127" spans="1:10" ht="20.25" customHeight="1">
      <c r="A127" s="244"/>
      <c r="B127" s="244"/>
      <c r="C127" s="29">
        <v>2015</v>
      </c>
      <c r="D127" s="44">
        <f>SUM(E127:G127)</f>
        <v>5636.707</v>
      </c>
      <c r="E127" s="29"/>
      <c r="F127" s="42">
        <v>1100</v>
      </c>
      <c r="G127" s="29">
        <v>4536.707</v>
      </c>
      <c r="H127" s="26"/>
      <c r="I127" s="27"/>
      <c r="J127" s="28"/>
    </row>
    <row r="128" spans="1:10" ht="20.25" customHeight="1">
      <c r="A128" s="244"/>
      <c r="B128" s="244"/>
      <c r="C128" s="29">
        <v>2016</v>
      </c>
      <c r="D128" s="44">
        <f>SUM(E128:G128)</f>
        <v>6330.138000000001</v>
      </c>
      <c r="E128" s="29"/>
      <c r="F128" s="42">
        <v>1340.65</v>
      </c>
      <c r="G128" s="29">
        <v>4989.488</v>
      </c>
      <c r="H128" s="26"/>
      <c r="I128" s="27"/>
      <c r="J128" s="28"/>
    </row>
    <row r="129" spans="1:10" ht="20.25" customHeight="1">
      <c r="A129" s="244" t="s">
        <v>110</v>
      </c>
      <c r="B129" s="244" t="s">
        <v>85</v>
      </c>
      <c r="C129" s="29">
        <v>2014</v>
      </c>
      <c r="D129" s="52">
        <f>E129+F129+G129</f>
        <v>5845.652959999999</v>
      </c>
      <c r="E129" s="29"/>
      <c r="F129" s="42">
        <v>978.235</v>
      </c>
      <c r="G129" s="29">
        <v>4867.41796</v>
      </c>
      <c r="H129" s="26"/>
      <c r="I129" s="27"/>
      <c r="J129" s="28"/>
    </row>
    <row r="130" spans="1:10" ht="20.25" customHeight="1">
      <c r="A130" s="244"/>
      <c r="B130" s="244"/>
      <c r="C130" s="29">
        <v>2015</v>
      </c>
      <c r="D130" s="44">
        <f>SUM(E130:G130)</f>
        <v>6076.682</v>
      </c>
      <c r="E130" s="29"/>
      <c r="F130" s="42">
        <v>950</v>
      </c>
      <c r="G130" s="29">
        <v>5126.682</v>
      </c>
      <c r="H130" s="26"/>
      <c r="I130" s="27"/>
      <c r="J130" s="28"/>
    </row>
    <row r="131" spans="1:10" ht="15">
      <c r="A131" s="244"/>
      <c r="B131" s="244"/>
      <c r="C131" s="29">
        <v>2016</v>
      </c>
      <c r="D131" s="43">
        <f>SUM(E131:G131)</f>
        <v>6347.24188</v>
      </c>
      <c r="E131" s="29"/>
      <c r="F131" s="42">
        <v>1139.2</v>
      </c>
      <c r="G131" s="29">
        <v>5208.04188</v>
      </c>
      <c r="H131" s="26"/>
      <c r="I131" s="27"/>
      <c r="J131" s="28"/>
    </row>
    <row r="132" spans="1:10" ht="15">
      <c r="A132" s="244" t="s">
        <v>137</v>
      </c>
      <c r="B132" s="244" t="s">
        <v>86</v>
      </c>
      <c r="C132" s="29">
        <v>2014</v>
      </c>
      <c r="D132" s="57">
        <f>E132+F132+G132</f>
        <v>1467.5591800000002</v>
      </c>
      <c r="E132" s="29"/>
      <c r="F132" s="42">
        <v>102.524</v>
      </c>
      <c r="G132" s="29">
        <v>1365.03518</v>
      </c>
      <c r="H132" s="26"/>
      <c r="I132" s="27"/>
      <c r="J132" s="28"/>
    </row>
    <row r="133" spans="1:10" ht="15">
      <c r="A133" s="244"/>
      <c r="B133" s="244"/>
      <c r="C133" s="29">
        <v>2015</v>
      </c>
      <c r="D133" s="44">
        <f>SUM(E133:G133)</f>
        <v>1609.587</v>
      </c>
      <c r="E133" s="29"/>
      <c r="F133" s="42"/>
      <c r="G133" s="29">
        <v>1609.587</v>
      </c>
      <c r="H133" s="26"/>
      <c r="I133" s="27"/>
      <c r="J133" s="28"/>
    </row>
    <row r="134" spans="1:10" ht="15">
      <c r="A134" s="244"/>
      <c r="B134" s="244"/>
      <c r="C134" s="29">
        <v>2016</v>
      </c>
      <c r="D134" s="43">
        <f>SUM(E134:G134)</f>
        <v>1607.79475</v>
      </c>
      <c r="E134" s="29"/>
      <c r="F134" s="42">
        <v>0</v>
      </c>
      <c r="G134" s="29">
        <v>1607.79475</v>
      </c>
      <c r="H134" s="26"/>
      <c r="I134" s="27"/>
      <c r="J134" s="28"/>
    </row>
    <row r="135" spans="1:10" ht="15" customHeight="1">
      <c r="A135" s="244" t="s">
        <v>138</v>
      </c>
      <c r="B135" s="244" t="s">
        <v>87</v>
      </c>
      <c r="C135" s="29">
        <v>2014</v>
      </c>
      <c r="D135" s="57">
        <f>E135+F135+G135</f>
        <v>2005.47266</v>
      </c>
      <c r="E135" s="29"/>
      <c r="F135" s="42">
        <v>485</v>
      </c>
      <c r="G135" s="29">
        <v>1520.47266</v>
      </c>
      <c r="H135" s="26"/>
      <c r="I135" s="27"/>
      <c r="J135" s="28"/>
    </row>
    <row r="136" spans="1:10" ht="15">
      <c r="A136" s="244"/>
      <c r="B136" s="244"/>
      <c r="C136" s="29">
        <v>2015</v>
      </c>
      <c r="D136" s="44">
        <f>SUM(E136:G136)</f>
        <v>2141.373</v>
      </c>
      <c r="E136" s="29"/>
      <c r="F136" s="42">
        <v>600</v>
      </c>
      <c r="G136" s="29">
        <v>1541.373</v>
      </c>
      <c r="H136" s="26"/>
      <c r="I136" s="27"/>
      <c r="J136" s="28"/>
    </row>
    <row r="137" spans="1:10" ht="15">
      <c r="A137" s="244"/>
      <c r="B137" s="244"/>
      <c r="C137" s="29">
        <v>2016</v>
      </c>
      <c r="D137" s="44">
        <f>SUM(E137:G137)</f>
        <v>2617.734</v>
      </c>
      <c r="E137" s="29"/>
      <c r="F137" s="42">
        <v>854.9</v>
      </c>
      <c r="G137" s="29">
        <v>1762.834</v>
      </c>
      <c r="H137" s="26"/>
      <c r="I137" s="27"/>
      <c r="J137" s="28"/>
    </row>
    <row r="138" spans="1:10" ht="15">
      <c r="A138" s="194" t="s">
        <v>139</v>
      </c>
      <c r="B138" s="194" t="s">
        <v>76</v>
      </c>
      <c r="C138" s="35">
        <v>2014</v>
      </c>
      <c r="D138" s="52">
        <f>E138+F138+G138</f>
        <v>9597.044100000001</v>
      </c>
      <c r="E138" s="35"/>
      <c r="F138" s="42">
        <v>442.906</v>
      </c>
      <c r="G138" s="35">
        <v>9154.1381</v>
      </c>
      <c r="H138" s="46"/>
      <c r="I138" s="27"/>
      <c r="J138" s="34"/>
    </row>
    <row r="139" spans="1:10" ht="15">
      <c r="A139" s="195"/>
      <c r="B139" s="195"/>
      <c r="C139" s="35">
        <v>2015</v>
      </c>
      <c r="D139" s="44">
        <f>SUM(E139:G139)</f>
        <v>8765.169</v>
      </c>
      <c r="E139" s="35"/>
      <c r="F139" s="42">
        <v>302</v>
      </c>
      <c r="G139" s="35">
        <v>8463.169</v>
      </c>
      <c r="H139" s="46"/>
      <c r="I139" s="27"/>
      <c r="J139" s="34"/>
    </row>
    <row r="140" spans="1:10" ht="15">
      <c r="A140" s="196"/>
      <c r="B140" s="196"/>
      <c r="C140" s="35">
        <v>2016</v>
      </c>
      <c r="D140" s="43">
        <f>E140+F140+G140</f>
        <v>9147.511059999999</v>
      </c>
      <c r="E140" s="35"/>
      <c r="F140" s="42">
        <v>774.05</v>
      </c>
      <c r="G140" s="35">
        <v>8373.46106</v>
      </c>
      <c r="H140" s="46"/>
      <c r="I140" s="27"/>
      <c r="J140" s="34"/>
    </row>
    <row r="141" spans="1:10" ht="15">
      <c r="A141" s="220" t="s">
        <v>116</v>
      </c>
      <c r="B141" s="221"/>
      <c r="C141" s="221"/>
      <c r="D141" s="221"/>
      <c r="E141" s="221"/>
      <c r="F141" s="221"/>
      <c r="G141" s="221"/>
      <c r="H141" s="221"/>
      <c r="I141" s="221"/>
      <c r="J141" s="222"/>
    </row>
    <row r="142" spans="1:10" ht="30" customHeight="1">
      <c r="A142" s="119"/>
      <c r="B142" s="245" t="s">
        <v>119</v>
      </c>
      <c r="C142" s="246"/>
      <c r="D142" s="246"/>
      <c r="E142" s="246"/>
      <c r="F142" s="246"/>
      <c r="G142" s="246"/>
      <c r="H142" s="246"/>
      <c r="I142" s="246"/>
      <c r="J142" s="247"/>
    </row>
    <row r="143" spans="1:10" ht="15">
      <c r="A143" s="194" t="s">
        <v>117</v>
      </c>
      <c r="B143" s="194" t="s">
        <v>100</v>
      </c>
      <c r="C143" s="60">
        <v>2014</v>
      </c>
      <c r="D143" s="47"/>
      <c r="E143" s="47"/>
      <c r="F143" s="130"/>
      <c r="G143" s="60"/>
      <c r="H143" s="59"/>
      <c r="I143" s="27"/>
      <c r="J143" s="59"/>
    </row>
    <row r="144" spans="1:10" ht="15">
      <c r="A144" s="195"/>
      <c r="B144" s="206"/>
      <c r="C144" s="60">
        <v>2015</v>
      </c>
      <c r="D144" s="37">
        <f>SUM(E144:G144)</f>
        <v>12.5</v>
      </c>
      <c r="E144" s="47">
        <v>0</v>
      </c>
      <c r="F144" s="42">
        <v>12.5</v>
      </c>
      <c r="G144" s="37">
        <v>0</v>
      </c>
      <c r="H144" s="59"/>
      <c r="I144" s="27"/>
      <c r="J144" s="59"/>
    </row>
    <row r="145" spans="1:10" ht="15">
      <c r="A145" s="195"/>
      <c r="B145" s="206"/>
      <c r="C145" s="146">
        <v>2016</v>
      </c>
      <c r="D145" s="156">
        <f>SUM(E145:G145)</f>
        <v>14.2</v>
      </c>
      <c r="E145" s="157"/>
      <c r="F145" s="127">
        <v>14.2</v>
      </c>
      <c r="G145" s="156"/>
      <c r="H145" s="150"/>
      <c r="I145" s="158"/>
      <c r="J145" s="150"/>
    </row>
    <row r="146" spans="1:10" ht="15">
      <c r="A146" s="220" t="s">
        <v>155</v>
      </c>
      <c r="B146" s="221"/>
      <c r="C146" s="221"/>
      <c r="D146" s="221"/>
      <c r="E146" s="221"/>
      <c r="F146" s="221"/>
      <c r="G146" s="221"/>
      <c r="H146" s="221"/>
      <c r="I146" s="221"/>
      <c r="J146" s="222"/>
    </row>
    <row r="147" spans="1:10" ht="15">
      <c r="A147" s="194" t="s">
        <v>157</v>
      </c>
      <c r="B147" s="197" t="s">
        <v>158</v>
      </c>
      <c r="C147" s="148">
        <v>2014</v>
      </c>
      <c r="D147" s="159"/>
      <c r="E147" s="160"/>
      <c r="F147" s="159"/>
      <c r="G147" s="159"/>
      <c r="H147" s="151"/>
      <c r="I147" s="200" t="s">
        <v>156</v>
      </c>
      <c r="J147" s="151"/>
    </row>
    <row r="148" spans="1:10" ht="15">
      <c r="A148" s="195"/>
      <c r="B148" s="198"/>
      <c r="C148" s="155">
        <v>2015</v>
      </c>
      <c r="D148" s="43"/>
      <c r="E148" s="49"/>
      <c r="F148" s="43"/>
      <c r="G148" s="43"/>
      <c r="H148" s="153"/>
      <c r="I148" s="201"/>
      <c r="J148" s="153"/>
    </row>
    <row r="149" spans="1:10" ht="15">
      <c r="A149" s="196"/>
      <c r="B149" s="199"/>
      <c r="C149" s="155">
        <v>2016</v>
      </c>
      <c r="D149" s="43">
        <f>SUM(E149:G149)</f>
        <v>139.31</v>
      </c>
      <c r="E149" s="49"/>
      <c r="F149" s="43"/>
      <c r="G149" s="43">
        <v>139.31</v>
      </c>
      <c r="H149" s="153"/>
      <c r="I149" s="202"/>
      <c r="J149" s="153"/>
    </row>
    <row r="150" spans="1:10" ht="15">
      <c r="A150" s="194" t="s">
        <v>159</v>
      </c>
      <c r="B150" s="197" t="s">
        <v>158</v>
      </c>
      <c r="C150" s="155">
        <v>2014</v>
      </c>
      <c r="D150" s="43"/>
      <c r="E150" s="49"/>
      <c r="F150" s="43"/>
      <c r="G150" s="43"/>
      <c r="H150" s="153"/>
      <c r="I150" s="200" t="s">
        <v>78</v>
      </c>
      <c r="J150" s="153"/>
    </row>
    <row r="151" spans="1:10" ht="15">
      <c r="A151" s="195"/>
      <c r="B151" s="198"/>
      <c r="C151" s="155">
        <v>2015</v>
      </c>
      <c r="D151" s="43"/>
      <c r="E151" s="49"/>
      <c r="F151" s="43"/>
      <c r="G151" s="43"/>
      <c r="H151" s="153"/>
      <c r="I151" s="203"/>
      <c r="J151" s="153"/>
    </row>
    <row r="152" spans="1:10" ht="15">
      <c r="A152" s="196"/>
      <c r="B152" s="199"/>
      <c r="C152" s="155">
        <v>2016</v>
      </c>
      <c r="D152" s="43">
        <f>SUM(E152:G152)</f>
        <v>148.4264</v>
      </c>
      <c r="E152" s="49"/>
      <c r="F152" s="43"/>
      <c r="G152" s="43">
        <v>148.4264</v>
      </c>
      <c r="H152" s="153"/>
      <c r="I152" s="204"/>
      <c r="J152" s="153"/>
    </row>
    <row r="153" spans="1:10" ht="15">
      <c r="A153" s="154"/>
      <c r="B153" s="152"/>
      <c r="C153" s="155"/>
      <c r="D153" s="37"/>
      <c r="E153" s="47"/>
      <c r="F153" s="42"/>
      <c r="G153" s="37"/>
      <c r="H153" s="153"/>
      <c r="I153" s="27"/>
      <c r="J153" s="153"/>
    </row>
    <row r="154" spans="1:10" ht="15">
      <c r="A154" s="238"/>
      <c r="B154" s="241" t="s">
        <v>88</v>
      </c>
      <c r="C154" s="33">
        <v>2014</v>
      </c>
      <c r="D154" s="49">
        <f>SUM(E154:G154)</f>
        <v>58494.05796</v>
      </c>
      <c r="E154" s="49">
        <f>SUM(E12+E15+E19+E22+E25+E27+E33+E34+E40+E43+E46+E49+E52+E58+E61+E64+E67+E70+E73+E76+E79+E82+E91+E110+E115+E120+E123+E126+E129+E132+E135+E138+E143)</f>
        <v>0</v>
      </c>
      <c r="F154" s="49">
        <f>SUM(F12+F15+F19+F22+F25+F33+F40+F43+F46+F49+F52+F58+F61+F64+F67+F70+F73+F76+F79+F82+F85+F88+F91+F94+F97+F100+F104+F107+F110+F115+F120+F123+F126+F129+F132+F135+F138+F143+F147+F150)</f>
        <v>5050.92</v>
      </c>
      <c r="G154" s="49">
        <f>SUM(G12+G15+G19+G22+G25+G33+G40+G43+G46+G49+G52+G58+G61+G64+G67+G70+G73++G79+G82+G85+G88+G91+G94+G97+G100+G104+G107+G110+G115+G120+G123+G126+G129+G132+G135+G138+G143+G147+G150+G27+G34)</f>
        <v>53443.13796</v>
      </c>
      <c r="H154" s="32"/>
      <c r="I154" s="27"/>
      <c r="J154" s="28"/>
    </row>
    <row r="155" spans="1:10" ht="15">
      <c r="A155" s="239"/>
      <c r="B155" s="242"/>
      <c r="C155" s="33">
        <v>2015</v>
      </c>
      <c r="D155" s="49">
        <f>SUM(E155:G155)</f>
        <v>60654.613190000004</v>
      </c>
      <c r="E155" s="49">
        <f>SUM(E13+E16+E20+E23+E28+E29+E30+E31+E35+E36+E41+E44+E47+E50+E53+E59+E62+E65+E68+E71+E74+E77+E80+E83+E92+E111+E116+E121+E124+E127+E130+E133+E136+E139+E144)</f>
        <v>0</v>
      </c>
      <c r="F155" s="49">
        <f>SUM(F13+F16+F20+F23+F28+F29+F30+F31+F35+F36+F41+F44+F47+F50+F53+F59+F62+F65+F68+F71+F74+F77+F80+F83+F92+F111+F116+F121+F124+F127+F130+F133+F136+F139+F144)</f>
        <v>4514.5</v>
      </c>
      <c r="G155" s="49">
        <f>SUM(G13+G16+G20+G23+G28+G29+G30+G31+G35+G36+G41+G44+G47+G50+G53+G59+G62+G65+G68+G71+G74+G77+G80+G83+G92+G111+G116+G121+G124+G127+G130+G133+G136+G139+G144)</f>
        <v>56140.113190000004</v>
      </c>
      <c r="H155" s="32"/>
      <c r="I155" s="27"/>
      <c r="J155" s="28"/>
    </row>
    <row r="156" spans="1:10" ht="15">
      <c r="A156" s="239"/>
      <c r="B156" s="242"/>
      <c r="C156" s="33">
        <v>2016</v>
      </c>
      <c r="D156" s="49">
        <f>SUM(E156:G156)</f>
        <v>64719.926309999995</v>
      </c>
      <c r="E156" s="49">
        <f>SUM(E14+E17+E21+E24+E32+E39+E42+E45+E48+E51+E54+E60+E63+E66+E69+E72+E75+E78+E81+E84+E93+E112+E117+E122+E125+E128+E131+E134+E137+E140+E145)</f>
        <v>0</v>
      </c>
      <c r="F156" s="49">
        <f>SUM(F14+F17+F21+F24+F32+F39+F42+F45+F48+F51+F54+F60+F63+F66+F69+F72+F75+F78+F81+F84+F93+F112+F117+F122+F125+F128+F131+F134+F137+F140+F145)</f>
        <v>6211.5</v>
      </c>
      <c r="G156" s="49">
        <f>SUM(G14+G17+G21+G24+G32+G37+G38+G39+G42+G45+G48+G51+G54+G60+G63+G66+G69+G72+G75+G78+G81+G84+G87+G90+G93+G96+G99+G102+G106+G109+G112+G117+G122+G125+G128+G131+G134+G137+G140+G145+G149+G152)</f>
        <v>58508.426309999995</v>
      </c>
      <c r="H156" s="32"/>
      <c r="I156" s="27"/>
      <c r="J156" s="153" t="s">
        <v>62</v>
      </c>
    </row>
    <row r="157" spans="1:10" ht="15">
      <c r="A157" s="240"/>
      <c r="B157" s="243"/>
      <c r="C157" s="33" t="s">
        <v>89</v>
      </c>
      <c r="D157" s="49">
        <f>SUM(D154:D156)</f>
        <v>183868.59746000002</v>
      </c>
      <c r="E157" s="49">
        <f>SUM(E154:E156)</f>
        <v>0</v>
      </c>
      <c r="F157" s="49">
        <f>SUM(F154:F156)</f>
        <v>15776.92</v>
      </c>
      <c r="G157" s="48">
        <f>SUM(G154:G156)</f>
        <v>168091.67745999998</v>
      </c>
      <c r="H157" s="32"/>
      <c r="I157" s="27"/>
      <c r="J157" s="28"/>
    </row>
    <row r="159" ht="15">
      <c r="C159" s="50"/>
    </row>
  </sheetData>
  <sheetProtection/>
  <mergeCells count="162">
    <mergeCell ref="B52:B54"/>
    <mergeCell ref="A91:A93"/>
    <mergeCell ref="B91:B93"/>
    <mergeCell ref="I91:I93"/>
    <mergeCell ref="A4:J4"/>
    <mergeCell ref="A5:A7"/>
    <mergeCell ref="B5:B7"/>
    <mergeCell ref="C5:C7"/>
    <mergeCell ref="D5:D7"/>
    <mergeCell ref="E5:H5"/>
    <mergeCell ref="I5:I7"/>
    <mergeCell ref="J5:J7"/>
    <mergeCell ref="E6:E7"/>
    <mergeCell ref="F6:G6"/>
    <mergeCell ref="H6:H7"/>
    <mergeCell ref="A9:J9"/>
    <mergeCell ref="A12:A14"/>
    <mergeCell ref="B12:B14"/>
    <mergeCell ref="I12:I14"/>
    <mergeCell ref="J12:J14"/>
    <mergeCell ref="B10:J11"/>
    <mergeCell ref="A15:A18"/>
    <mergeCell ref="I15:I18"/>
    <mergeCell ref="C17:C18"/>
    <mergeCell ref="D17:D18"/>
    <mergeCell ref="E17:E18"/>
    <mergeCell ref="F17:F18"/>
    <mergeCell ref="G17:G18"/>
    <mergeCell ref="H17:H18"/>
    <mergeCell ref="A22:A24"/>
    <mergeCell ref="I22:I24"/>
    <mergeCell ref="J22:J24"/>
    <mergeCell ref="B22:B24"/>
    <mergeCell ref="A19:A21"/>
    <mergeCell ref="B19:B21"/>
    <mergeCell ref="I19:I21"/>
    <mergeCell ref="J19:J21"/>
    <mergeCell ref="A25:A32"/>
    <mergeCell ref="B25:B32"/>
    <mergeCell ref="J25:J32"/>
    <mergeCell ref="A33:A39"/>
    <mergeCell ref="B33:B39"/>
    <mergeCell ref="J33:J39"/>
    <mergeCell ref="C25:C27"/>
    <mergeCell ref="C28:C31"/>
    <mergeCell ref="C33:C34"/>
    <mergeCell ref="C35:C36"/>
    <mergeCell ref="A40:A42"/>
    <mergeCell ref="B40:B42"/>
    <mergeCell ref="I40:I42"/>
    <mergeCell ref="J40:J42"/>
    <mergeCell ref="A43:A45"/>
    <mergeCell ref="B43:B45"/>
    <mergeCell ref="I43:I45"/>
    <mergeCell ref="J43:J45"/>
    <mergeCell ref="C37:C39"/>
    <mergeCell ref="A64:A66"/>
    <mergeCell ref="A46:A48"/>
    <mergeCell ref="B46:B48"/>
    <mergeCell ref="I46:I48"/>
    <mergeCell ref="J46:J48"/>
    <mergeCell ref="A49:A51"/>
    <mergeCell ref="B49:B51"/>
    <mergeCell ref="J49:J51"/>
    <mergeCell ref="I49:I51"/>
    <mergeCell ref="A52:A54"/>
    <mergeCell ref="A58:A60"/>
    <mergeCell ref="B58:B60"/>
    <mergeCell ref="I58:I60"/>
    <mergeCell ref="A61:A63"/>
    <mergeCell ref="B61:B63"/>
    <mergeCell ref="I61:I63"/>
    <mergeCell ref="A113:J113"/>
    <mergeCell ref="A67:A69"/>
    <mergeCell ref="B67:B69"/>
    <mergeCell ref="I67:I69"/>
    <mergeCell ref="J67:J69"/>
    <mergeCell ref="A70:A72"/>
    <mergeCell ref="A82:A84"/>
    <mergeCell ref="B73:B75"/>
    <mergeCell ref="B76:B78"/>
    <mergeCell ref="J73:J75"/>
    <mergeCell ref="B143:B145"/>
    <mergeCell ref="A123:A125"/>
    <mergeCell ref="B123:B125"/>
    <mergeCell ref="A135:A137"/>
    <mergeCell ref="B64:B66"/>
    <mergeCell ref="I64:I66"/>
    <mergeCell ref="I70:I72"/>
    <mergeCell ref="B114:J114"/>
    <mergeCell ref="A115:A117"/>
    <mergeCell ref="B115:B117"/>
    <mergeCell ref="A1:J1"/>
    <mergeCell ref="A2:J2"/>
    <mergeCell ref="J15:J18"/>
    <mergeCell ref="A73:A75"/>
    <mergeCell ref="A76:A78"/>
    <mergeCell ref="A79:A81"/>
    <mergeCell ref="J70:J72"/>
    <mergeCell ref="A55:J55"/>
    <mergeCell ref="B56:J56"/>
    <mergeCell ref="J57:J66"/>
    <mergeCell ref="A129:A131"/>
    <mergeCell ref="B142:J142"/>
    <mergeCell ref="A118:J118"/>
    <mergeCell ref="B119:J119"/>
    <mergeCell ref="A120:A122"/>
    <mergeCell ref="B135:B137"/>
    <mergeCell ref="A138:A140"/>
    <mergeCell ref="B120:B122"/>
    <mergeCell ref="A154:A157"/>
    <mergeCell ref="B154:B157"/>
    <mergeCell ref="B138:B140"/>
    <mergeCell ref="A126:A128"/>
    <mergeCell ref="B126:B128"/>
    <mergeCell ref="B129:B131"/>
    <mergeCell ref="A132:A134"/>
    <mergeCell ref="B132:B134"/>
    <mergeCell ref="A141:J141"/>
    <mergeCell ref="A143:A145"/>
    <mergeCell ref="I73:I75"/>
    <mergeCell ref="I76:I78"/>
    <mergeCell ref="I79:I81"/>
    <mergeCell ref="B70:B72"/>
    <mergeCell ref="J76:J78"/>
    <mergeCell ref="J79:J81"/>
    <mergeCell ref="I85:I87"/>
    <mergeCell ref="A88:A90"/>
    <mergeCell ref="B88:B90"/>
    <mergeCell ref="I88:I90"/>
    <mergeCell ref="B82:B84"/>
    <mergeCell ref="J82:J84"/>
    <mergeCell ref="I52:I54"/>
    <mergeCell ref="I82:I84"/>
    <mergeCell ref="B79:B81"/>
    <mergeCell ref="B110:B112"/>
    <mergeCell ref="A100:A102"/>
    <mergeCell ref="B100:B102"/>
    <mergeCell ref="I100:I102"/>
    <mergeCell ref="B104:B106"/>
    <mergeCell ref="A85:A87"/>
    <mergeCell ref="B85:B87"/>
    <mergeCell ref="J91:J93"/>
    <mergeCell ref="J110:J112"/>
    <mergeCell ref="I110:I112"/>
    <mergeCell ref="A110:A112"/>
    <mergeCell ref="A146:J146"/>
    <mergeCell ref="B147:B149"/>
    <mergeCell ref="A147:A149"/>
    <mergeCell ref="A97:A99"/>
    <mergeCell ref="B97:B99"/>
    <mergeCell ref="A103:A106"/>
    <mergeCell ref="A150:A152"/>
    <mergeCell ref="B150:B152"/>
    <mergeCell ref="I147:I149"/>
    <mergeCell ref="I150:I152"/>
    <mergeCell ref="A94:A96"/>
    <mergeCell ref="B94:B96"/>
    <mergeCell ref="I94:I96"/>
    <mergeCell ref="A107:A109"/>
    <mergeCell ref="B107:B109"/>
    <mergeCell ref="I107:I108"/>
  </mergeCells>
  <printOptions/>
  <pageMargins left="0.8661417322834646" right="0.7086614173228347" top="0.3937007874015748" bottom="0.7480314960629921" header="0.31496062992125984" footer="0.31496062992125984"/>
  <pageSetup fitToHeight="5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48.7109375" style="0" customWidth="1"/>
    <col min="11" max="11" width="25.28125" style="0" customWidth="1"/>
  </cols>
  <sheetData>
    <row r="1" spans="1:11" ht="15">
      <c r="A1" s="251" t="s">
        <v>167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5">
      <c r="A2" s="251" t="s">
        <v>118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</row>
    <row r="3" spans="1:11" ht="15">
      <c r="A3" s="334"/>
      <c r="B3" s="334"/>
      <c r="C3" s="334"/>
      <c r="D3" s="334"/>
      <c r="E3" s="334"/>
      <c r="F3" s="334"/>
      <c r="G3" s="334"/>
      <c r="H3" s="334"/>
      <c r="I3" s="334"/>
      <c r="J3" s="334"/>
      <c r="K3" s="334"/>
    </row>
    <row r="4" spans="1:10" ht="15">
      <c r="A4" s="335" t="s">
        <v>168</v>
      </c>
      <c r="B4" s="335"/>
      <c r="C4" s="335"/>
      <c r="D4" s="335"/>
      <c r="E4" s="335"/>
      <c r="F4" s="335"/>
      <c r="G4" s="335"/>
      <c r="H4" s="335"/>
      <c r="I4" s="335"/>
      <c r="J4" s="335"/>
    </row>
    <row r="5" spans="1:11" ht="15">
      <c r="A5" s="336" t="s">
        <v>0</v>
      </c>
      <c r="B5" s="336" t="s">
        <v>1</v>
      </c>
      <c r="C5" s="336" t="s">
        <v>2</v>
      </c>
      <c r="D5" s="336" t="s">
        <v>169</v>
      </c>
      <c r="E5" s="337" t="s">
        <v>170</v>
      </c>
      <c r="F5" s="338"/>
      <c r="G5" s="338"/>
      <c r="H5" s="339"/>
      <c r="I5" s="336" t="s">
        <v>171</v>
      </c>
      <c r="J5" s="336"/>
      <c r="K5" s="336" t="s">
        <v>172</v>
      </c>
    </row>
    <row r="6" spans="1:11" ht="15">
      <c r="A6" s="336"/>
      <c r="B6" s="336"/>
      <c r="C6" s="336"/>
      <c r="D6" s="336"/>
      <c r="E6" s="340"/>
      <c r="F6" s="341"/>
      <c r="G6" s="341"/>
      <c r="H6" s="342"/>
      <c r="I6" s="336"/>
      <c r="J6" s="336"/>
      <c r="K6" s="336"/>
    </row>
    <row r="7" spans="1:11" ht="15">
      <c r="A7" s="336"/>
      <c r="B7" s="336"/>
      <c r="C7" s="336"/>
      <c r="D7" s="336"/>
      <c r="E7" s="337" t="s">
        <v>41</v>
      </c>
      <c r="F7" s="343" t="s">
        <v>9</v>
      </c>
      <c r="G7" s="343"/>
      <c r="H7" s="344" t="s">
        <v>42</v>
      </c>
      <c r="I7" s="336"/>
      <c r="J7" s="336"/>
      <c r="K7" s="336"/>
    </row>
    <row r="8" spans="1:11" ht="90">
      <c r="A8" s="336"/>
      <c r="B8" s="336"/>
      <c r="C8" s="336"/>
      <c r="D8" s="336"/>
      <c r="E8" s="340"/>
      <c r="F8" s="345" t="s">
        <v>43</v>
      </c>
      <c r="G8" s="345" t="s">
        <v>44</v>
      </c>
      <c r="H8" s="342"/>
      <c r="I8" s="336"/>
      <c r="J8" s="336"/>
      <c r="K8" s="336"/>
    </row>
    <row r="9" spans="1:11" ht="15">
      <c r="A9" s="345">
        <v>1</v>
      </c>
      <c r="B9" s="345">
        <v>2</v>
      </c>
      <c r="C9" s="345">
        <v>3</v>
      </c>
      <c r="D9" s="345">
        <v>4</v>
      </c>
      <c r="E9" s="345">
        <v>5</v>
      </c>
      <c r="F9" s="345">
        <v>6</v>
      </c>
      <c r="G9" s="345">
        <v>7</v>
      </c>
      <c r="H9" s="345">
        <v>8</v>
      </c>
      <c r="I9" s="336">
        <v>9</v>
      </c>
      <c r="J9" s="336"/>
      <c r="K9" s="345">
        <v>10</v>
      </c>
    </row>
    <row r="10" spans="1:11" ht="15">
      <c r="A10" s="346" t="s">
        <v>173</v>
      </c>
      <c r="B10" s="346"/>
      <c r="C10" s="346"/>
      <c r="D10" s="346"/>
      <c r="E10" s="346"/>
      <c r="F10" s="346"/>
      <c r="G10" s="346"/>
      <c r="H10" s="346"/>
      <c r="I10" s="346"/>
      <c r="J10" s="346"/>
      <c r="K10" s="346"/>
    </row>
    <row r="11" spans="1:11" ht="15">
      <c r="A11" s="347" t="s">
        <v>174</v>
      </c>
      <c r="B11" s="347"/>
      <c r="C11" s="347"/>
      <c r="D11" s="347"/>
      <c r="E11" s="347"/>
      <c r="F11" s="347"/>
      <c r="G11" s="347"/>
      <c r="H11" s="347"/>
      <c r="I11" s="347"/>
      <c r="J11" s="347"/>
      <c r="K11" s="347"/>
    </row>
    <row r="12" spans="1:11" ht="15">
      <c r="A12" s="336" t="s">
        <v>13</v>
      </c>
      <c r="B12" s="348" t="s">
        <v>175</v>
      </c>
      <c r="C12" s="345">
        <v>2014</v>
      </c>
      <c r="D12" s="349">
        <f>SUM(E12:G12)</f>
        <v>12.1</v>
      </c>
      <c r="E12" s="345"/>
      <c r="F12" s="350"/>
      <c r="G12" s="349">
        <v>12.1</v>
      </c>
      <c r="H12" s="351"/>
      <c r="I12" s="348" t="s">
        <v>176</v>
      </c>
      <c r="J12" s="348"/>
      <c r="K12" s="352" t="s">
        <v>177</v>
      </c>
    </row>
    <row r="13" spans="1:11" ht="15">
      <c r="A13" s="336"/>
      <c r="B13" s="348"/>
      <c r="C13" s="345">
        <v>2015</v>
      </c>
      <c r="D13" s="345">
        <f>SUM(E13:G13)</f>
        <v>9.6</v>
      </c>
      <c r="E13" s="345"/>
      <c r="F13" s="350"/>
      <c r="G13" s="345">
        <v>9.6</v>
      </c>
      <c r="H13" s="351"/>
      <c r="I13" s="348"/>
      <c r="J13" s="348"/>
      <c r="K13" s="352"/>
    </row>
    <row r="14" spans="1:11" ht="129" customHeight="1">
      <c r="A14" s="336"/>
      <c r="B14" s="348"/>
      <c r="C14" s="345">
        <v>2016</v>
      </c>
      <c r="D14" s="345">
        <f>SUM(E14:G14)</f>
        <v>11.6</v>
      </c>
      <c r="E14" s="345"/>
      <c r="F14" s="350"/>
      <c r="G14" s="345">
        <v>11.6</v>
      </c>
      <c r="H14" s="351"/>
      <c r="I14" s="348"/>
      <c r="J14" s="348"/>
      <c r="K14" s="352"/>
    </row>
    <row r="15" spans="1:11" ht="62.25" customHeight="1">
      <c r="A15" s="336" t="s">
        <v>178</v>
      </c>
      <c r="B15" s="353" t="s">
        <v>179</v>
      </c>
      <c r="C15" s="345">
        <v>2014</v>
      </c>
      <c r="D15" s="345">
        <v>1.5</v>
      </c>
      <c r="E15" s="345"/>
      <c r="F15" s="350"/>
      <c r="G15" s="345">
        <v>1.5</v>
      </c>
      <c r="H15" s="351"/>
      <c r="I15" s="348" t="s">
        <v>180</v>
      </c>
      <c r="J15" s="348"/>
      <c r="K15" s="354" t="s">
        <v>181</v>
      </c>
    </row>
    <row r="16" spans="1:11" ht="38.25" customHeight="1">
      <c r="A16" s="336"/>
      <c r="B16" s="353"/>
      <c r="C16" s="345">
        <v>2015</v>
      </c>
      <c r="D16" s="345">
        <v>1.5</v>
      </c>
      <c r="E16" s="345"/>
      <c r="F16" s="350"/>
      <c r="G16" s="345">
        <v>1.5</v>
      </c>
      <c r="H16" s="351"/>
      <c r="I16" s="348"/>
      <c r="J16" s="348"/>
      <c r="K16" s="355" t="s">
        <v>182</v>
      </c>
    </row>
    <row r="17" spans="1:11" ht="88.5" customHeight="1">
      <c r="A17" s="336"/>
      <c r="B17" s="353"/>
      <c r="C17" s="345">
        <v>2016</v>
      </c>
      <c r="D17" s="345">
        <v>1.5</v>
      </c>
      <c r="E17" s="345"/>
      <c r="F17" s="350"/>
      <c r="G17" s="345">
        <v>1.5</v>
      </c>
      <c r="H17" s="351"/>
      <c r="I17" s="348"/>
      <c r="J17" s="348"/>
      <c r="K17" s="355" t="s">
        <v>183</v>
      </c>
    </row>
    <row r="18" spans="1:11" ht="15">
      <c r="A18" s="336"/>
      <c r="B18" s="356" t="s">
        <v>184</v>
      </c>
      <c r="C18" s="345">
        <v>2014</v>
      </c>
      <c r="D18" s="357">
        <f>SUM(E18:G18)</f>
        <v>13.6</v>
      </c>
      <c r="E18" s="357">
        <f aca="true" t="shared" si="0" ref="E18:G20">SUM(E12+E15)</f>
        <v>0</v>
      </c>
      <c r="F18" s="357">
        <f t="shared" si="0"/>
        <v>0</v>
      </c>
      <c r="G18" s="357">
        <f t="shared" si="0"/>
        <v>13.6</v>
      </c>
      <c r="H18" s="345"/>
      <c r="I18" s="337"/>
      <c r="J18" s="358"/>
      <c r="K18" s="353"/>
    </row>
    <row r="19" spans="1:11" ht="15">
      <c r="A19" s="336"/>
      <c r="B19" s="356"/>
      <c r="C19" s="345">
        <v>2015</v>
      </c>
      <c r="D19" s="345">
        <f>SUM(E19:G19)</f>
        <v>11.1</v>
      </c>
      <c r="E19" s="359">
        <f t="shared" si="0"/>
        <v>0</v>
      </c>
      <c r="F19" s="359">
        <f t="shared" si="0"/>
        <v>0</v>
      </c>
      <c r="G19" s="360">
        <f t="shared" si="0"/>
        <v>11.1</v>
      </c>
      <c r="H19" s="345"/>
      <c r="I19" s="231"/>
      <c r="J19" s="361"/>
      <c r="K19" s="353"/>
    </row>
    <row r="20" spans="1:11" ht="15">
      <c r="A20" s="336"/>
      <c r="B20" s="356"/>
      <c r="C20" s="345">
        <v>2016</v>
      </c>
      <c r="D20" s="345">
        <f>SUM(E20:G20)</f>
        <v>13.1</v>
      </c>
      <c r="E20" s="357">
        <f t="shared" si="0"/>
        <v>0</v>
      </c>
      <c r="F20" s="357">
        <f t="shared" si="0"/>
        <v>0</v>
      </c>
      <c r="G20" s="345">
        <f t="shared" si="0"/>
        <v>13.1</v>
      </c>
      <c r="H20" s="345"/>
      <c r="I20" s="231"/>
      <c r="J20" s="361"/>
      <c r="K20" s="353"/>
    </row>
    <row r="21" spans="1:11" ht="15">
      <c r="A21" s="336"/>
      <c r="B21" s="356"/>
      <c r="C21" s="345"/>
      <c r="D21" s="345"/>
      <c r="E21" s="360"/>
      <c r="F21" s="362"/>
      <c r="G21" s="345"/>
      <c r="H21" s="345"/>
      <c r="I21" s="231"/>
      <c r="J21" s="361"/>
      <c r="K21" s="353"/>
    </row>
    <row r="22" spans="1:11" ht="30">
      <c r="A22" s="336"/>
      <c r="B22" s="356"/>
      <c r="C22" s="345" t="s">
        <v>89</v>
      </c>
      <c r="D22" s="363">
        <f>SUM(D18:D20)</f>
        <v>37.8</v>
      </c>
      <c r="E22" s="364">
        <f>SUM(E18:E20)</f>
        <v>0</v>
      </c>
      <c r="F22" s="364">
        <f>SUM(F18:F20)</f>
        <v>0</v>
      </c>
      <c r="G22" s="363">
        <f>SUM(G18:G20)</f>
        <v>37.8</v>
      </c>
      <c r="H22" s="345"/>
      <c r="I22" s="365"/>
      <c r="J22" s="366"/>
      <c r="K22" s="353"/>
    </row>
  </sheetData>
  <sheetProtection/>
  <mergeCells count="30">
    <mergeCell ref="K18:K22"/>
    <mergeCell ref="A15:A17"/>
    <mergeCell ref="B15:B17"/>
    <mergeCell ref="H15:H17"/>
    <mergeCell ref="I15:J17"/>
    <mergeCell ref="A18:A22"/>
    <mergeCell ref="B18:B22"/>
    <mergeCell ref="I18:J22"/>
    <mergeCell ref="A11:K11"/>
    <mergeCell ref="A12:A14"/>
    <mergeCell ref="B12:B14"/>
    <mergeCell ref="H12:H14"/>
    <mergeCell ref="I12:J14"/>
    <mergeCell ref="K12:K14"/>
    <mergeCell ref="K5:K8"/>
    <mergeCell ref="E7:E8"/>
    <mergeCell ref="F7:G7"/>
    <mergeCell ref="H7:H8"/>
    <mergeCell ref="I9:J9"/>
    <mergeCell ref="A10:K10"/>
    <mergeCell ref="A1:K1"/>
    <mergeCell ref="A2:K2"/>
    <mergeCell ref="A3:K3"/>
    <mergeCell ref="A4:J4"/>
    <mergeCell ref="A5:A8"/>
    <mergeCell ref="B5:B8"/>
    <mergeCell ref="C5:C8"/>
    <mergeCell ref="D5:D8"/>
    <mergeCell ref="E5:H6"/>
    <mergeCell ref="I5:J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PageLayoutView="0" workbookViewId="0" topLeftCell="A1">
      <selection activeCell="N18" sqref="N18"/>
    </sheetView>
  </sheetViews>
  <sheetFormatPr defaultColWidth="9.140625" defaultRowHeight="15"/>
  <cols>
    <col min="1" max="1" width="6.421875" style="0" customWidth="1"/>
    <col min="2" max="2" width="28.7109375" style="0" customWidth="1"/>
    <col min="3" max="3" width="10.421875" style="0" customWidth="1"/>
    <col min="4" max="4" width="9.57421875" style="0" customWidth="1"/>
    <col min="5" max="5" width="12.57421875" style="0" customWidth="1"/>
    <col min="6" max="7" width="0" style="0" hidden="1" customWidth="1"/>
    <col min="9" max="9" width="6.8515625" style="0" customWidth="1"/>
    <col min="10" max="10" width="4.421875" style="0" hidden="1" customWidth="1"/>
    <col min="11" max="11" width="5.28125" style="0" hidden="1" customWidth="1"/>
    <col min="12" max="13" width="9.140625" style="0" hidden="1" customWidth="1"/>
    <col min="14" max="14" width="11.140625" style="0" customWidth="1"/>
    <col min="15" max="15" width="17.8515625" style="0" customWidth="1"/>
    <col min="16" max="19" width="0" style="0" hidden="1" customWidth="1"/>
    <col min="20" max="20" width="21.7109375" style="0" customWidth="1"/>
    <col min="21" max="21" width="26.28125" style="0" customWidth="1"/>
  </cols>
  <sheetData>
    <row r="1" spans="1:21" ht="15">
      <c r="A1" s="251" t="s">
        <v>185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</row>
    <row r="2" spans="1:21" ht="15">
      <c r="A2" s="251" t="s">
        <v>118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</row>
    <row r="3" spans="1:21" ht="15">
      <c r="A3" s="54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</row>
    <row r="4" ht="17.25">
      <c r="E4" s="367" t="s">
        <v>168</v>
      </c>
    </row>
    <row r="5" spans="1:21" ht="38.25" customHeight="1">
      <c r="A5" s="307" t="s">
        <v>0</v>
      </c>
      <c r="B5" s="215" t="s">
        <v>36</v>
      </c>
      <c r="C5" s="215" t="s">
        <v>2</v>
      </c>
      <c r="D5" s="215" t="s">
        <v>186</v>
      </c>
      <c r="E5" s="307" t="s">
        <v>5</v>
      </c>
      <c r="F5" s="307"/>
      <c r="G5" s="307"/>
      <c r="H5" s="307"/>
      <c r="I5" s="307"/>
      <c r="J5" s="307"/>
      <c r="K5" s="307"/>
      <c r="L5" s="307"/>
      <c r="M5" s="307"/>
      <c r="N5" s="307"/>
      <c r="O5" s="307" t="s">
        <v>42</v>
      </c>
      <c r="P5" s="171"/>
      <c r="Q5" s="171"/>
      <c r="R5" s="171"/>
      <c r="S5" s="171"/>
      <c r="T5" s="215" t="s">
        <v>187</v>
      </c>
      <c r="U5" s="215" t="s">
        <v>188</v>
      </c>
    </row>
    <row r="6" spans="1:21" ht="20.25" customHeight="1">
      <c r="A6" s="307"/>
      <c r="B6" s="216"/>
      <c r="C6" s="216"/>
      <c r="D6" s="216"/>
      <c r="E6" s="307" t="s">
        <v>41</v>
      </c>
      <c r="F6" s="307" t="s">
        <v>189</v>
      </c>
      <c r="G6" s="307"/>
      <c r="H6" s="307"/>
      <c r="I6" s="307"/>
      <c r="J6" s="307"/>
      <c r="K6" s="307"/>
      <c r="L6" s="307"/>
      <c r="M6" s="307"/>
      <c r="N6" s="307"/>
      <c r="O6" s="307"/>
      <c r="P6" s="171" t="s">
        <v>190</v>
      </c>
      <c r="Q6" s="171"/>
      <c r="R6" s="171"/>
      <c r="S6" s="171"/>
      <c r="T6" s="216"/>
      <c r="U6" s="216"/>
    </row>
    <row r="7" spans="1:21" ht="39">
      <c r="A7" s="307"/>
      <c r="B7" s="217"/>
      <c r="C7" s="217"/>
      <c r="D7" s="217"/>
      <c r="E7" s="307"/>
      <c r="F7" s="307" t="s">
        <v>43</v>
      </c>
      <c r="G7" s="307"/>
      <c r="H7" s="307"/>
      <c r="I7" s="307"/>
      <c r="J7" s="307"/>
      <c r="K7" s="307"/>
      <c r="L7" s="307"/>
      <c r="M7" s="307"/>
      <c r="N7" s="170" t="s">
        <v>44</v>
      </c>
      <c r="O7" s="307"/>
      <c r="P7" s="350"/>
      <c r="Q7" s="350"/>
      <c r="R7" s="350"/>
      <c r="S7" s="350"/>
      <c r="T7" s="217"/>
      <c r="U7" s="217"/>
    </row>
    <row r="8" spans="1:21" ht="15">
      <c r="A8" s="368">
        <v>1</v>
      </c>
      <c r="B8" s="368">
        <v>2</v>
      </c>
      <c r="C8" s="368">
        <v>3</v>
      </c>
      <c r="D8" s="368">
        <v>4</v>
      </c>
      <c r="E8" s="368">
        <v>5</v>
      </c>
      <c r="F8" s="369">
        <v>6</v>
      </c>
      <c r="G8" s="369"/>
      <c r="H8" s="369"/>
      <c r="I8" s="369"/>
      <c r="J8" s="369"/>
      <c r="K8" s="369"/>
      <c r="L8" s="369"/>
      <c r="M8" s="369"/>
      <c r="N8" s="368">
        <v>7</v>
      </c>
      <c r="O8" s="368">
        <v>8</v>
      </c>
      <c r="P8" s="370">
        <v>9</v>
      </c>
      <c r="Q8" s="371"/>
      <c r="R8" s="371"/>
      <c r="S8" s="371"/>
      <c r="T8" s="372"/>
      <c r="U8" s="368">
        <v>10</v>
      </c>
    </row>
    <row r="9" spans="1:21" ht="17.25">
      <c r="A9" s="373" t="s">
        <v>191</v>
      </c>
      <c r="B9" s="373"/>
      <c r="C9" s="373"/>
      <c r="D9" s="373"/>
      <c r="E9" s="373"/>
      <c r="F9" s="373"/>
      <c r="G9" s="373"/>
      <c r="H9" s="373"/>
      <c r="I9" s="373"/>
      <c r="J9" s="373"/>
      <c r="K9" s="373"/>
      <c r="L9" s="373"/>
      <c r="M9" s="373"/>
      <c r="N9" s="373"/>
      <c r="O9" s="373"/>
      <c r="P9" s="373"/>
      <c r="Q9" s="373"/>
      <c r="R9" s="373"/>
      <c r="S9" s="373"/>
      <c r="T9" s="373"/>
      <c r="U9" s="373"/>
    </row>
    <row r="10" spans="1:21" s="374" customFormat="1" ht="27.75" customHeight="1">
      <c r="A10" s="308" t="s">
        <v>192</v>
      </c>
      <c r="B10" s="308"/>
      <c r="C10" s="308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308"/>
    </row>
    <row r="11" spans="1:21" ht="26.25" customHeight="1">
      <c r="A11" s="375" t="s">
        <v>193</v>
      </c>
      <c r="B11" s="376"/>
      <c r="C11" s="376"/>
      <c r="D11" s="376"/>
      <c r="E11" s="376"/>
      <c r="F11" s="376"/>
      <c r="G11" s="376"/>
      <c r="H11" s="376"/>
      <c r="I11" s="376"/>
      <c r="J11" s="376"/>
      <c r="K11" s="376"/>
      <c r="L11" s="376"/>
      <c r="M11" s="376"/>
      <c r="N11" s="376"/>
      <c r="O11" s="376"/>
      <c r="P11" s="376"/>
      <c r="Q11" s="376"/>
      <c r="R11" s="376"/>
      <c r="S11" s="376"/>
      <c r="T11" s="376"/>
      <c r="U11" s="377"/>
    </row>
    <row r="12" spans="1:21" ht="26.25">
      <c r="A12" s="215" t="s">
        <v>13</v>
      </c>
      <c r="B12" s="211" t="s">
        <v>194</v>
      </c>
      <c r="C12" s="170">
        <v>2014</v>
      </c>
      <c r="D12" s="170">
        <v>25</v>
      </c>
      <c r="E12" s="171"/>
      <c r="F12" s="171"/>
      <c r="G12" s="171"/>
      <c r="H12" s="378" t="s">
        <v>62</v>
      </c>
      <c r="I12" s="379"/>
      <c r="J12" s="171"/>
      <c r="K12" s="171"/>
      <c r="L12" s="171"/>
      <c r="M12" s="171"/>
      <c r="N12" s="170">
        <f>D12</f>
        <v>25</v>
      </c>
      <c r="O12" s="171"/>
      <c r="P12" s="171"/>
      <c r="Q12" s="171" t="s">
        <v>195</v>
      </c>
      <c r="R12" s="171"/>
      <c r="S12" s="171"/>
      <c r="T12" s="215" t="s">
        <v>55</v>
      </c>
      <c r="U12" s="244" t="s">
        <v>196</v>
      </c>
    </row>
    <row r="13" spans="1:21" ht="15">
      <c r="A13" s="216"/>
      <c r="B13" s="212"/>
      <c r="C13" s="170">
        <v>2015</v>
      </c>
      <c r="D13" s="170">
        <v>25</v>
      </c>
      <c r="E13" s="171"/>
      <c r="F13" s="171"/>
      <c r="G13" s="171"/>
      <c r="H13" s="380"/>
      <c r="I13" s="381"/>
      <c r="J13" s="171"/>
      <c r="K13" s="171"/>
      <c r="L13" s="171"/>
      <c r="M13" s="171"/>
      <c r="N13" s="170">
        <f>D13</f>
        <v>25</v>
      </c>
      <c r="O13" s="171"/>
      <c r="P13" s="171"/>
      <c r="Q13" s="350"/>
      <c r="R13" s="350"/>
      <c r="S13" s="350"/>
      <c r="T13" s="216"/>
      <c r="U13" s="244"/>
    </row>
    <row r="14" spans="1:21" ht="15">
      <c r="A14" s="217"/>
      <c r="B14" s="213"/>
      <c r="C14" s="170">
        <v>2016</v>
      </c>
      <c r="D14" s="170">
        <v>25</v>
      </c>
      <c r="E14" s="171"/>
      <c r="F14" s="382"/>
      <c r="G14" s="383"/>
      <c r="H14" s="384"/>
      <c r="I14" s="384"/>
      <c r="J14" s="384"/>
      <c r="K14" s="384"/>
      <c r="L14" s="384"/>
      <c r="M14" s="385"/>
      <c r="N14" s="170">
        <f>D14</f>
        <v>25</v>
      </c>
      <c r="O14" s="171"/>
      <c r="P14" s="171"/>
      <c r="Q14" s="350"/>
      <c r="R14" s="350"/>
      <c r="S14" s="350"/>
      <c r="T14" s="217"/>
      <c r="U14" s="244"/>
    </row>
    <row r="15" spans="1:21" ht="24" customHeight="1">
      <c r="A15" s="215">
        <v>2</v>
      </c>
      <c r="B15" s="211" t="s">
        <v>197</v>
      </c>
      <c r="C15" s="215">
        <v>2014</v>
      </c>
      <c r="D15" s="307">
        <f>N15</f>
        <v>20</v>
      </c>
      <c r="E15" s="307"/>
      <c r="F15" s="307"/>
      <c r="G15" s="307"/>
      <c r="H15" s="386"/>
      <c r="I15" s="387"/>
      <c r="J15" s="30"/>
      <c r="K15" s="30"/>
      <c r="L15" s="30"/>
      <c r="M15" s="30"/>
      <c r="N15" s="307">
        <v>20</v>
      </c>
      <c r="O15" s="215"/>
      <c r="P15" s="171"/>
      <c r="Q15" s="171"/>
      <c r="R15" s="388" t="s">
        <v>55</v>
      </c>
      <c r="S15" s="389"/>
      <c r="T15" s="390"/>
      <c r="U15" s="244" t="s">
        <v>198</v>
      </c>
    </row>
    <row r="16" spans="1:21" ht="25.5" customHeight="1" hidden="1">
      <c r="A16" s="216"/>
      <c r="B16" s="212"/>
      <c r="C16" s="217"/>
      <c r="D16" s="307"/>
      <c r="E16" s="307"/>
      <c r="F16" s="307"/>
      <c r="G16" s="307"/>
      <c r="H16" s="391"/>
      <c r="I16" s="392"/>
      <c r="J16" s="30"/>
      <c r="K16" s="30"/>
      <c r="L16" s="30"/>
      <c r="M16" s="30"/>
      <c r="N16" s="307"/>
      <c r="O16" s="217"/>
      <c r="P16" s="171"/>
      <c r="Q16" s="171"/>
      <c r="R16" s="393"/>
      <c r="S16" s="311"/>
      <c r="T16" s="394"/>
      <c r="U16" s="244"/>
    </row>
    <row r="17" spans="1:21" ht="15">
      <c r="A17" s="216"/>
      <c r="B17" s="212"/>
      <c r="C17" s="170">
        <v>2015</v>
      </c>
      <c r="D17" s="170">
        <f>N17</f>
        <v>70</v>
      </c>
      <c r="E17" s="307"/>
      <c r="F17" s="307"/>
      <c r="G17" s="307"/>
      <c r="H17" s="383"/>
      <c r="I17" s="385"/>
      <c r="J17" s="30"/>
      <c r="K17" s="30"/>
      <c r="L17" s="30"/>
      <c r="M17" s="30"/>
      <c r="N17" s="170">
        <v>70</v>
      </c>
      <c r="O17" s="171"/>
      <c r="P17" s="171"/>
      <c r="Q17" s="171"/>
      <c r="R17" s="393"/>
      <c r="S17" s="311"/>
      <c r="T17" s="394"/>
      <c r="U17" s="244"/>
    </row>
    <row r="18" spans="1:21" ht="24.75" customHeight="1">
      <c r="A18" s="217"/>
      <c r="B18" s="213"/>
      <c r="C18" s="170">
        <v>2016</v>
      </c>
      <c r="D18" s="170">
        <f>N18</f>
        <v>70</v>
      </c>
      <c r="E18" s="307"/>
      <c r="F18" s="307"/>
      <c r="G18" s="307"/>
      <c r="H18" s="383"/>
      <c r="I18" s="385"/>
      <c r="J18" s="30"/>
      <c r="K18" s="30"/>
      <c r="L18" s="30"/>
      <c r="M18" s="30"/>
      <c r="N18" s="170">
        <v>70</v>
      </c>
      <c r="O18" s="171"/>
      <c r="P18" s="171"/>
      <c r="Q18" s="171"/>
      <c r="R18" s="380"/>
      <c r="S18" s="395"/>
      <c r="T18" s="381"/>
      <c r="U18" s="244"/>
    </row>
    <row r="19" spans="1:21" ht="15">
      <c r="A19" s="215">
        <v>3</v>
      </c>
      <c r="B19" s="211" t="s">
        <v>199</v>
      </c>
      <c r="C19" s="31">
        <v>2014</v>
      </c>
      <c r="D19" s="31">
        <f>N19</f>
        <v>40</v>
      </c>
      <c r="E19" s="396"/>
      <c r="F19" s="396"/>
      <c r="G19" s="396"/>
      <c r="H19" s="397"/>
      <c r="I19" s="398"/>
      <c r="J19" s="399"/>
      <c r="K19" s="399"/>
      <c r="L19" s="399"/>
      <c r="M19" s="400"/>
      <c r="N19" s="31">
        <v>40</v>
      </c>
      <c r="O19" s="171"/>
      <c r="P19" s="171"/>
      <c r="Q19" s="171"/>
      <c r="R19" s="171"/>
      <c r="S19" s="388" t="s">
        <v>55</v>
      </c>
      <c r="T19" s="390"/>
      <c r="U19" s="244" t="s">
        <v>200</v>
      </c>
    </row>
    <row r="20" spans="1:21" ht="21" customHeight="1">
      <c r="A20" s="216"/>
      <c r="B20" s="212"/>
      <c r="C20" s="31">
        <v>2015</v>
      </c>
      <c r="D20" s="31">
        <v>40</v>
      </c>
      <c r="E20" s="396"/>
      <c r="F20" s="396"/>
      <c r="G20" s="396"/>
      <c r="H20" s="397"/>
      <c r="I20" s="398"/>
      <c r="J20" s="401"/>
      <c r="K20" s="401"/>
      <c r="L20" s="401"/>
      <c r="M20" s="402"/>
      <c r="N20" s="31">
        <v>40</v>
      </c>
      <c r="O20" s="171"/>
      <c r="P20" s="171"/>
      <c r="Q20" s="171"/>
      <c r="R20" s="171"/>
      <c r="S20" s="393"/>
      <c r="T20" s="394"/>
      <c r="U20" s="244"/>
    </row>
    <row r="21" spans="1:21" ht="15">
      <c r="A21" s="217"/>
      <c r="B21" s="213"/>
      <c r="C21" s="31">
        <v>2016</v>
      </c>
      <c r="D21" s="31">
        <f>N21</f>
        <v>40</v>
      </c>
      <c r="E21" s="396"/>
      <c r="F21" s="403"/>
      <c r="G21" s="403"/>
      <c r="H21" s="404"/>
      <c r="I21" s="404"/>
      <c r="J21" s="405"/>
      <c r="K21" s="405"/>
      <c r="L21" s="405"/>
      <c r="M21" s="406"/>
      <c r="N21" s="31">
        <v>40</v>
      </c>
      <c r="O21" s="171"/>
      <c r="P21" s="171"/>
      <c r="Q21" s="171"/>
      <c r="R21" s="171"/>
      <c r="S21" s="380"/>
      <c r="T21" s="381"/>
      <c r="U21" s="244"/>
    </row>
    <row r="22" spans="1:21" ht="28.5" customHeight="1">
      <c r="A22" s="215" t="s">
        <v>201</v>
      </c>
      <c r="B22" s="407" t="s">
        <v>202</v>
      </c>
      <c r="C22" s="170">
        <v>2014</v>
      </c>
      <c r="D22" s="170">
        <v>163.5</v>
      </c>
      <c r="E22" s="171"/>
      <c r="F22" s="408"/>
      <c r="G22" s="408"/>
      <c r="H22" s="409"/>
      <c r="I22" s="379"/>
      <c r="J22" s="307"/>
      <c r="K22" s="307"/>
      <c r="L22" s="307"/>
      <c r="M22" s="307"/>
      <c r="N22" s="170">
        <v>163.5</v>
      </c>
      <c r="O22" s="171"/>
      <c r="P22" s="171"/>
      <c r="Q22" s="171"/>
      <c r="R22" s="171"/>
      <c r="S22" s="171"/>
      <c r="T22" s="215" t="s">
        <v>55</v>
      </c>
      <c r="U22" s="211" t="s">
        <v>203</v>
      </c>
    </row>
    <row r="23" spans="1:21" ht="15">
      <c r="A23" s="216"/>
      <c r="B23" s="410"/>
      <c r="C23" s="170">
        <v>2015</v>
      </c>
      <c r="D23" s="170">
        <v>163.5</v>
      </c>
      <c r="E23" s="171"/>
      <c r="F23" s="408"/>
      <c r="G23" s="408"/>
      <c r="H23" s="409"/>
      <c r="I23" s="379"/>
      <c r="J23" s="307"/>
      <c r="K23" s="307"/>
      <c r="L23" s="307"/>
      <c r="M23" s="307"/>
      <c r="N23" s="170">
        <v>163.5</v>
      </c>
      <c r="O23" s="171"/>
      <c r="P23" s="171"/>
      <c r="Q23" s="171"/>
      <c r="R23" s="171"/>
      <c r="S23" s="171"/>
      <c r="T23" s="216"/>
      <c r="U23" s="212"/>
    </row>
    <row r="24" spans="1:21" ht="18.75" customHeight="1">
      <c r="A24" s="217"/>
      <c r="B24" s="411"/>
      <c r="C24" s="170">
        <v>2016</v>
      </c>
      <c r="D24" s="170">
        <v>163.5</v>
      </c>
      <c r="E24" s="171"/>
      <c r="F24" s="408"/>
      <c r="G24" s="408"/>
      <c r="H24" s="409"/>
      <c r="I24" s="379"/>
      <c r="J24" s="307"/>
      <c r="K24" s="307"/>
      <c r="L24" s="307"/>
      <c r="M24" s="307"/>
      <c r="N24" s="170">
        <v>163.5</v>
      </c>
      <c r="O24" s="171"/>
      <c r="P24" s="171"/>
      <c r="Q24" s="171"/>
      <c r="R24" s="171"/>
      <c r="S24" s="171"/>
      <c r="T24" s="217"/>
      <c r="U24" s="213"/>
    </row>
    <row r="25" spans="1:21" ht="16.5" customHeight="1">
      <c r="A25" s="215" t="s">
        <v>204</v>
      </c>
      <c r="B25" s="211" t="s">
        <v>205</v>
      </c>
      <c r="C25" s="170">
        <v>2014</v>
      </c>
      <c r="D25" s="170">
        <v>10</v>
      </c>
      <c r="E25" s="171"/>
      <c r="F25" s="171"/>
      <c r="G25" s="171"/>
      <c r="H25" s="378"/>
      <c r="I25" s="379"/>
      <c r="J25" s="382"/>
      <c r="K25" s="307"/>
      <c r="L25" s="307"/>
      <c r="M25" s="307"/>
      <c r="N25" s="170">
        <v>10</v>
      </c>
      <c r="O25" s="307"/>
      <c r="P25" s="307"/>
      <c r="Q25" s="307"/>
      <c r="R25" s="307"/>
      <c r="S25" s="307"/>
      <c r="T25" s="215" t="s">
        <v>55</v>
      </c>
      <c r="U25" s="211" t="s">
        <v>206</v>
      </c>
    </row>
    <row r="26" spans="1:21" ht="15">
      <c r="A26" s="216"/>
      <c r="B26" s="212"/>
      <c r="C26" s="170">
        <v>2015</v>
      </c>
      <c r="D26" s="170">
        <v>10</v>
      </c>
      <c r="E26" s="171"/>
      <c r="F26" s="171"/>
      <c r="G26" s="171"/>
      <c r="H26" s="378"/>
      <c r="I26" s="379"/>
      <c r="J26" s="382"/>
      <c r="K26" s="307"/>
      <c r="L26" s="307"/>
      <c r="M26" s="307"/>
      <c r="N26" s="170">
        <v>10</v>
      </c>
      <c r="O26" s="307"/>
      <c r="P26" s="307"/>
      <c r="Q26" s="307"/>
      <c r="R26" s="307"/>
      <c r="S26" s="307"/>
      <c r="T26" s="216"/>
      <c r="U26" s="212"/>
    </row>
    <row r="27" spans="1:21" ht="21" customHeight="1">
      <c r="A27" s="217"/>
      <c r="B27" s="213"/>
      <c r="C27" s="170">
        <v>2016</v>
      </c>
      <c r="D27" s="170">
        <v>10</v>
      </c>
      <c r="E27" s="171"/>
      <c r="F27" s="171"/>
      <c r="G27" s="171"/>
      <c r="H27" s="378"/>
      <c r="I27" s="379"/>
      <c r="J27" s="382"/>
      <c r="K27" s="171"/>
      <c r="L27" s="171"/>
      <c r="M27" s="171"/>
      <c r="N27" s="170">
        <v>10</v>
      </c>
      <c r="O27" s="307"/>
      <c r="P27" s="307"/>
      <c r="Q27" s="307"/>
      <c r="R27" s="307"/>
      <c r="S27" s="307"/>
      <c r="T27" s="217"/>
      <c r="U27" s="213"/>
    </row>
    <row r="28" spans="1:21" ht="18.75" customHeight="1">
      <c r="A28" s="169"/>
      <c r="B28" s="412" t="s">
        <v>207</v>
      </c>
      <c r="C28" s="33">
        <v>2014</v>
      </c>
      <c r="D28" s="33">
        <f>SUM(E28:N28)</f>
        <v>258.5</v>
      </c>
      <c r="E28" s="32"/>
      <c r="F28" s="413"/>
      <c r="G28" s="413"/>
      <c r="H28" s="414"/>
      <c r="I28" s="414"/>
      <c r="J28" s="413"/>
      <c r="K28" s="413"/>
      <c r="L28" s="415"/>
      <c r="M28" s="32"/>
      <c r="N28" s="33">
        <f>SUM(N12+N15+N19+N22+N25)</f>
        <v>258.5</v>
      </c>
      <c r="O28" s="170"/>
      <c r="P28" s="170"/>
      <c r="Q28" s="170"/>
      <c r="R28" s="170"/>
      <c r="S28" s="170"/>
      <c r="T28" s="169"/>
      <c r="U28" s="168"/>
    </row>
    <row r="29" spans="1:21" ht="18.75" customHeight="1">
      <c r="A29" s="169"/>
      <c r="B29" s="206"/>
      <c r="C29" s="33">
        <v>2015</v>
      </c>
      <c r="D29" s="33">
        <f>SUM(E29:N29)</f>
        <v>308.5</v>
      </c>
      <c r="E29" s="32"/>
      <c r="F29" s="413"/>
      <c r="G29" s="413"/>
      <c r="H29" s="414"/>
      <c r="I29" s="414"/>
      <c r="J29" s="413"/>
      <c r="K29" s="413"/>
      <c r="L29" s="415"/>
      <c r="M29" s="32"/>
      <c r="N29" s="33">
        <f>SUM(N13+N17+N20+N23+N26)</f>
        <v>308.5</v>
      </c>
      <c r="O29" s="170"/>
      <c r="P29" s="170"/>
      <c r="Q29" s="170"/>
      <c r="R29" s="170"/>
      <c r="S29" s="170"/>
      <c r="T29" s="169"/>
      <c r="U29" s="168"/>
    </row>
    <row r="30" spans="1:21" ht="18.75" customHeight="1">
      <c r="A30" s="169"/>
      <c r="B30" s="206"/>
      <c r="C30" s="33">
        <v>2016</v>
      </c>
      <c r="D30" s="33">
        <f>SUM(E30:N30)</f>
        <v>308.5</v>
      </c>
      <c r="E30" s="32"/>
      <c r="F30" s="413"/>
      <c r="G30" s="413"/>
      <c r="H30" s="414"/>
      <c r="I30" s="414"/>
      <c r="J30" s="413"/>
      <c r="K30" s="413"/>
      <c r="L30" s="415"/>
      <c r="M30" s="32"/>
      <c r="N30" s="33">
        <f>SUM(N14+N18+N21+N24+N27)</f>
        <v>308.5</v>
      </c>
      <c r="O30" s="170"/>
      <c r="P30" s="170"/>
      <c r="Q30" s="170"/>
      <c r="R30" s="170"/>
      <c r="S30" s="170"/>
      <c r="T30" s="169"/>
      <c r="U30" s="168"/>
    </row>
    <row r="31" spans="1:21" ht="24" customHeight="1">
      <c r="A31" s="30"/>
      <c r="B31" s="227"/>
      <c r="C31" s="416" t="s">
        <v>208</v>
      </c>
      <c r="D31" s="33">
        <f>SUM(D28:D30)</f>
        <v>875.5</v>
      </c>
      <c r="E31" s="417">
        <f>SUM(E28:E30)</f>
        <v>0</v>
      </c>
      <c r="F31" s="418"/>
      <c r="G31" s="418"/>
      <c r="H31" s="419">
        <f>SUM(E28:E30)</f>
        <v>0</v>
      </c>
      <c r="I31" s="419"/>
      <c r="J31" s="418"/>
      <c r="K31" s="418"/>
      <c r="L31" s="420"/>
      <c r="M31" s="33">
        <v>430</v>
      </c>
      <c r="N31" s="417">
        <f>SUM(N28:N30)</f>
        <v>875.5</v>
      </c>
      <c r="O31" s="421"/>
      <c r="P31" s="421"/>
      <c r="Q31" s="421"/>
      <c r="R31" s="421"/>
      <c r="S31" s="421"/>
      <c r="T31" s="422"/>
      <c r="U31" s="416"/>
    </row>
  </sheetData>
  <sheetProtection/>
  <mergeCells count="72">
    <mergeCell ref="U25:U27"/>
    <mergeCell ref="H26:I26"/>
    <mergeCell ref="K26:M26"/>
    <mergeCell ref="H27:I27"/>
    <mergeCell ref="B28:B31"/>
    <mergeCell ref="H28:I28"/>
    <mergeCell ref="H29:I29"/>
    <mergeCell ref="H30:I30"/>
    <mergeCell ref="H31:I31"/>
    <mergeCell ref="O31:S31"/>
    <mergeCell ref="A25:A27"/>
    <mergeCell ref="B25:B27"/>
    <mergeCell ref="H25:I25"/>
    <mergeCell ref="K25:M25"/>
    <mergeCell ref="O25:S27"/>
    <mergeCell ref="T25:T27"/>
    <mergeCell ref="A22:A24"/>
    <mergeCell ref="B22:B24"/>
    <mergeCell ref="H22:I22"/>
    <mergeCell ref="J22:M22"/>
    <mergeCell ref="T22:T24"/>
    <mergeCell ref="U22:U24"/>
    <mergeCell ref="H23:I23"/>
    <mergeCell ref="J23:M23"/>
    <mergeCell ref="H24:I24"/>
    <mergeCell ref="J24:M24"/>
    <mergeCell ref="A19:A21"/>
    <mergeCell ref="B19:B21"/>
    <mergeCell ref="H19:I19"/>
    <mergeCell ref="S19:T21"/>
    <mergeCell ref="U19:U21"/>
    <mergeCell ref="H20:I20"/>
    <mergeCell ref="H21:I21"/>
    <mergeCell ref="N15:N16"/>
    <mergeCell ref="O15:O16"/>
    <mergeCell ref="R15:T18"/>
    <mergeCell ref="U15:U18"/>
    <mergeCell ref="E17:G17"/>
    <mergeCell ref="H17:I17"/>
    <mergeCell ref="E18:G18"/>
    <mergeCell ref="H18:I18"/>
    <mergeCell ref="A15:A18"/>
    <mergeCell ref="B15:B18"/>
    <mergeCell ref="C15:C16"/>
    <mergeCell ref="D15:D16"/>
    <mergeCell ref="E15:G16"/>
    <mergeCell ref="H15:I15"/>
    <mergeCell ref="A10:U10"/>
    <mergeCell ref="A11:U11"/>
    <mergeCell ref="A12:A14"/>
    <mergeCell ref="B12:B14"/>
    <mergeCell ref="H12:I12"/>
    <mergeCell ref="T12:T14"/>
    <mergeCell ref="U12:U14"/>
    <mergeCell ref="H13:I13"/>
    <mergeCell ref="G14:M14"/>
    <mergeCell ref="E6:E7"/>
    <mergeCell ref="F6:N6"/>
    <mergeCell ref="F7:M7"/>
    <mergeCell ref="F8:M8"/>
    <mergeCell ref="P8:T8"/>
    <mergeCell ref="A9:U9"/>
    <mergeCell ref="A1:U1"/>
    <mergeCell ref="A2:U2"/>
    <mergeCell ref="A5:A7"/>
    <mergeCell ref="B5:B7"/>
    <mergeCell ref="C5:C7"/>
    <mergeCell ref="D5:D7"/>
    <mergeCell ref="E5:N5"/>
    <mergeCell ref="O5:O7"/>
    <mergeCell ref="T5:T7"/>
    <mergeCell ref="U5:U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2016-12-24T09:52:38Z</cp:lastPrinted>
  <dcterms:created xsi:type="dcterms:W3CDTF">2014-10-21T12:29:03Z</dcterms:created>
  <dcterms:modified xsi:type="dcterms:W3CDTF">2017-02-02T04:50:47Z</dcterms:modified>
  <cp:category/>
  <cp:version/>
  <cp:contentType/>
  <cp:contentStatus/>
</cp:coreProperties>
</file>